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https://uniblitz-my.sharepoint.com/personal/sinman_uniblitz_com/Documents/Desktop/"/>
    </mc:Choice>
  </mc:AlternateContent>
  <xr:revisionPtr revIDLastSave="59" documentId="8_{56FD7978-5F8F-4B21-82EB-63F11046C78C}" xr6:coauthVersionLast="47" xr6:coauthVersionMax="47" xr10:uidLastSave="{6AEC3FA0-CC0B-48A8-9F2A-D9D71A72E7CA}"/>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12"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V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R16" i="5" s="1"/>
  <c r="V17" i="5"/>
  <c r="V18" i="5"/>
  <c r="V19" i="5"/>
  <c r="R19" i="5" s="1"/>
  <c r="V20" i="5"/>
  <c r="R20" i="5" s="1"/>
  <c r="V21" i="5"/>
  <c r="V22" i="5"/>
  <c r="V23" i="5"/>
  <c r="V24" i="5"/>
  <c r="R24" i="5" s="1"/>
  <c r="V25" i="5"/>
  <c r="V26" i="5"/>
  <c r="V27" i="5"/>
  <c r="R27" i="5" s="1"/>
  <c r="V28" i="5"/>
  <c r="V29" i="5"/>
  <c r="R29" i="5" s="1"/>
  <c r="V30" i="5"/>
  <c r="V31" i="5"/>
  <c r="V32" i="5"/>
  <c r="R32" i="5" s="1"/>
  <c r="V33" i="5"/>
  <c r="V34" i="5"/>
  <c r="V35" i="5"/>
  <c r="V36" i="5"/>
  <c r="R36" i="5" s="1"/>
  <c r="V37" i="5"/>
  <c r="V38" i="5"/>
  <c r="V39" i="5"/>
  <c r="V40" i="5"/>
  <c r="R40" i="5" s="1"/>
  <c r="V41" i="5"/>
  <c r="V42" i="5"/>
  <c r="R42" i="5" s="1"/>
  <c r="V43" i="5"/>
  <c r="V44" i="5"/>
  <c r="V45" i="5"/>
  <c r="V46" i="5"/>
  <c r="V47" i="5"/>
  <c r="V48" i="5"/>
  <c r="R48" i="5" s="1"/>
  <c r="V49" i="5"/>
  <c r="V50" i="5"/>
  <c r="V51" i="5"/>
  <c r="E51" i="5"/>
  <c r="X51" i="5" s="1"/>
  <c r="V52" i="5"/>
  <c r="E52" i="5"/>
  <c r="V53" i="5"/>
  <c r="E53" i="5"/>
  <c r="X53" i="5" s="1"/>
  <c r="V54" i="5"/>
  <c r="E54" i="5"/>
  <c r="X54" i="5" s="1"/>
  <c r="V55" i="5"/>
  <c r="E55" i="5"/>
  <c r="V56" i="5"/>
  <c r="E56" i="5"/>
  <c r="X56" i="5" s="1"/>
  <c r="V57" i="5"/>
  <c r="E57" i="5"/>
  <c r="X57" i="5" s="1"/>
  <c r="V58" i="5"/>
  <c r="E58" i="5"/>
  <c r="X58" i="5" s="1"/>
  <c r="V59" i="5"/>
  <c r="E59" i="5"/>
  <c r="X59" i="5" s="1"/>
  <c r="V60" i="5"/>
  <c r="E60" i="5"/>
  <c r="V61" i="5"/>
  <c r="E61" i="5"/>
  <c r="X61" i="5" s="1"/>
  <c r="V62" i="5"/>
  <c r="E62" i="5"/>
  <c r="V63" i="5"/>
  <c r="E63" i="5"/>
  <c r="V64" i="5"/>
  <c r="E64" i="5"/>
  <c r="X64" i="5" s="1"/>
  <c r="V65" i="5"/>
  <c r="E65" i="5"/>
  <c r="X65" i="5" s="1"/>
  <c r="V66" i="5"/>
  <c r="E66" i="5"/>
  <c r="X66" i="5" s="1"/>
  <c r="V67" i="5"/>
  <c r="E67" i="5"/>
  <c r="X67" i="5" s="1"/>
  <c r="V68" i="5"/>
  <c r="E68" i="5"/>
  <c r="V69" i="5"/>
  <c r="E69" i="5"/>
  <c r="V70" i="5"/>
  <c r="E70" i="5"/>
  <c r="X70" i="5" s="1"/>
  <c r="V71" i="5"/>
  <c r="E71" i="5"/>
  <c r="V72" i="5"/>
  <c r="E72" i="5"/>
  <c r="X72" i="5" s="1"/>
  <c r="V73" i="5"/>
  <c r="E73" i="5"/>
  <c r="X73" i="5" s="1"/>
  <c r="V74" i="5"/>
  <c r="E74" i="5"/>
  <c r="X74" i="5" s="1"/>
  <c r="V75" i="5"/>
  <c r="E75" i="5"/>
  <c r="X75" i="5" s="1"/>
  <c r="V76" i="5"/>
  <c r="E76" i="5"/>
  <c r="V77" i="5"/>
  <c r="E77" i="5"/>
  <c r="X77" i="5" s="1"/>
  <c r="V78" i="5"/>
  <c r="E78" i="5"/>
  <c r="X78" i="5" s="1"/>
  <c r="V79" i="5"/>
  <c r="E79" i="5"/>
  <c r="V80" i="5"/>
  <c r="E80" i="5"/>
  <c r="X80" i="5" s="1"/>
  <c r="V81" i="5"/>
  <c r="E81" i="5"/>
  <c r="X81" i="5" s="1"/>
  <c r="V82" i="5"/>
  <c r="E82" i="5"/>
  <c r="X82" i="5" s="1"/>
  <c r="V83" i="5"/>
  <c r="E83" i="5"/>
  <c r="X83" i="5" s="1"/>
  <c r="V84" i="5"/>
  <c r="E84" i="5"/>
  <c r="V85" i="5"/>
  <c r="E85" i="5"/>
  <c r="X85" i="5" s="1"/>
  <c r="V86" i="5"/>
  <c r="E86" i="5"/>
  <c r="X86" i="5" s="1"/>
  <c r="V87" i="5"/>
  <c r="E87" i="5"/>
  <c r="V88" i="5"/>
  <c r="E88" i="5"/>
  <c r="X88" i="5" s="1"/>
  <c r="V89" i="5"/>
  <c r="E89" i="5"/>
  <c r="X89" i="5" s="1"/>
  <c r="V90" i="5"/>
  <c r="E90" i="5"/>
  <c r="X90" i="5" s="1"/>
  <c r="V91" i="5"/>
  <c r="E91" i="5"/>
  <c r="X91" i="5" s="1"/>
  <c r="V92" i="5"/>
  <c r="E92" i="5"/>
  <c r="V93" i="5"/>
  <c r="E93" i="5"/>
  <c r="X93" i="5" s="1"/>
  <c r="V94" i="5"/>
  <c r="E94" i="5"/>
  <c r="X94" i="5" s="1"/>
  <c r="V95" i="5"/>
  <c r="E95" i="5"/>
  <c r="V96" i="5"/>
  <c r="E96" i="5"/>
  <c r="X96" i="5" s="1"/>
  <c r="V97" i="5"/>
  <c r="E97" i="5"/>
  <c r="X97" i="5" s="1"/>
  <c r="V98" i="5"/>
  <c r="E98" i="5"/>
  <c r="X98" i="5" s="1"/>
  <c r="V99" i="5"/>
  <c r="E99" i="5"/>
  <c r="X99" i="5" s="1"/>
  <c r="V100" i="5"/>
  <c r="E100" i="5"/>
  <c r="V101" i="5"/>
  <c r="E101" i="5"/>
  <c r="X101" i="5" s="1"/>
  <c r="V102" i="5"/>
  <c r="E102" i="5"/>
  <c r="V103" i="5"/>
  <c r="E103" i="5"/>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V144" i="5"/>
  <c r="E144" i="5"/>
  <c r="X144" i="5" s="1"/>
  <c r="V145" i="5"/>
  <c r="E145" i="5"/>
  <c r="X145" i="5" s="1"/>
  <c r="V146" i="5"/>
  <c r="E146" i="5"/>
  <c r="X146" i="5" s="1"/>
  <c r="V147" i="5"/>
  <c r="E147" i="5"/>
  <c r="X147" i="5" s="1"/>
  <c r="V148" i="5"/>
  <c r="E148" i="5"/>
  <c r="V149" i="5"/>
  <c r="E149" i="5"/>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V166" i="5"/>
  <c r="E166" i="5"/>
  <c r="X166" i="5" s="1"/>
  <c r="V167" i="5"/>
  <c r="E167" i="5"/>
  <c r="V168" i="5"/>
  <c r="E168" i="5"/>
  <c r="X168" i="5" s="1"/>
  <c r="V169" i="5"/>
  <c r="E169" i="5"/>
  <c r="X169" i="5" s="1"/>
  <c r="V170" i="5"/>
  <c r="E170" i="5"/>
  <c r="X170" i="5" s="1"/>
  <c r="V171" i="5"/>
  <c r="E171" i="5"/>
  <c r="X171" i="5" s="1"/>
  <c r="V172" i="5"/>
  <c r="E172" i="5"/>
  <c r="V173" i="5"/>
  <c r="E173" i="5"/>
  <c r="V174" i="5"/>
  <c r="E174" i="5"/>
  <c r="X174" i="5" s="1"/>
  <c r="V175" i="5"/>
  <c r="E175" i="5"/>
  <c r="V176" i="5"/>
  <c r="E176" i="5"/>
  <c r="X176" i="5" s="1"/>
  <c r="V177" i="5"/>
  <c r="E177" i="5"/>
  <c r="X177" i="5" s="1"/>
  <c r="V178" i="5"/>
  <c r="E178" i="5"/>
  <c r="X178" i="5" s="1"/>
  <c r="V179" i="5"/>
  <c r="E179" i="5"/>
  <c r="X179" i="5" s="1"/>
  <c r="V180" i="5"/>
  <c r="E180" i="5"/>
  <c r="V181" i="5"/>
  <c r="E181" i="5"/>
  <c r="X181" i="5" s="1"/>
  <c r="V182" i="5"/>
  <c r="E182" i="5"/>
  <c r="X182" i="5" s="1"/>
  <c r="V183" i="5"/>
  <c r="E183" i="5"/>
  <c r="V184" i="5"/>
  <c r="E184" i="5"/>
  <c r="X184" i="5" s="1"/>
  <c r="V185" i="5"/>
  <c r="E185" i="5"/>
  <c r="X185" i="5" s="1"/>
  <c r="V186" i="5"/>
  <c r="E186" i="5"/>
  <c r="X186" i="5" s="1"/>
  <c r="V187" i="5"/>
  <c r="E187" i="5"/>
  <c r="X187" i="5" s="1"/>
  <c r="V188" i="5"/>
  <c r="E188" i="5"/>
  <c r="V189" i="5"/>
  <c r="E189" i="5"/>
  <c r="V190" i="5"/>
  <c r="E190" i="5"/>
  <c r="X190" i="5" s="1"/>
  <c r="V191" i="5"/>
  <c r="E191" i="5"/>
  <c r="V192" i="5"/>
  <c r="E192" i="5"/>
  <c r="X192" i="5" s="1"/>
  <c r="V193" i="5"/>
  <c r="E193" i="5"/>
  <c r="X193" i="5" s="1"/>
  <c r="V194" i="5"/>
  <c r="E194" i="5"/>
  <c r="X194" i="5" s="1"/>
  <c r="V195" i="5"/>
  <c r="E195" i="5"/>
  <c r="X195" i="5" s="1"/>
  <c r="V196" i="5"/>
  <c r="E196" i="5"/>
  <c r="V197" i="5"/>
  <c r="E197" i="5"/>
  <c r="V198" i="5"/>
  <c r="E198" i="5"/>
  <c r="X198" i="5" s="1"/>
  <c r="V199" i="5"/>
  <c r="E199" i="5"/>
  <c r="V200" i="5"/>
  <c r="E200" i="5"/>
  <c r="V201" i="5"/>
  <c r="E201" i="5"/>
  <c r="X201" i="5" s="1"/>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V213" i="5"/>
  <c r="E213" i="5"/>
  <c r="X213" i="5" s="1"/>
  <c r="V214" i="5"/>
  <c r="E214" i="5"/>
  <c r="X214" i="5" s="1"/>
  <c r="V215" i="5"/>
  <c r="E215" i="5"/>
  <c r="V216" i="5"/>
  <c r="E216" i="5"/>
  <c r="X216" i="5" s="1"/>
  <c r="V217" i="5"/>
  <c r="E217" i="5"/>
  <c r="X217" i="5" s="1"/>
  <c r="V218" i="5"/>
  <c r="E218" i="5"/>
  <c r="X218" i="5" s="1"/>
  <c r="V219" i="5"/>
  <c r="E219" i="5"/>
  <c r="X219" i="5" s="1"/>
  <c r="V220" i="5"/>
  <c r="E220" i="5"/>
  <c r="V221" i="5"/>
  <c r="E221" i="5"/>
  <c r="V222" i="5"/>
  <c r="E222" i="5"/>
  <c r="X222" i="5" s="1"/>
  <c r="V223" i="5"/>
  <c r="E223" i="5"/>
  <c r="V224" i="5"/>
  <c r="E224" i="5"/>
  <c r="X224" i="5" s="1"/>
  <c r="V225" i="5"/>
  <c r="E225" i="5"/>
  <c r="X225" i="5" s="1"/>
  <c r="V226" i="5"/>
  <c r="E226" i="5"/>
  <c r="X226" i="5" s="1"/>
  <c r="V227" i="5"/>
  <c r="E227" i="5"/>
  <c r="X227" i="5" s="1"/>
  <c r="V228" i="5"/>
  <c r="E228" i="5"/>
  <c r="V229" i="5"/>
  <c r="E229" i="5"/>
  <c r="X229" i="5" s="1"/>
  <c r="V230" i="5"/>
  <c r="E230" i="5"/>
  <c r="X230" i="5" s="1"/>
  <c r="V231" i="5"/>
  <c r="E231" i="5"/>
  <c r="V232" i="5"/>
  <c r="E232" i="5"/>
  <c r="X232" i="5" s="1"/>
  <c r="V233" i="5"/>
  <c r="E233" i="5"/>
  <c r="X233" i="5" s="1"/>
  <c r="V234" i="5"/>
  <c r="E234" i="5"/>
  <c r="X234" i="5" s="1"/>
  <c r="V235" i="5"/>
  <c r="E235" i="5"/>
  <c r="X235" i="5" s="1"/>
  <c r="V236" i="5"/>
  <c r="E236" i="5"/>
  <c r="V237" i="5"/>
  <c r="E237" i="5"/>
  <c r="X237" i="5" s="1"/>
  <c r="V238" i="5"/>
  <c r="E238" i="5"/>
  <c r="X238" i="5" s="1"/>
  <c r="V239" i="5"/>
  <c r="E239" i="5"/>
  <c r="V240" i="5"/>
  <c r="E240" i="5"/>
  <c r="X240" i="5" s="1"/>
  <c r="V241" i="5"/>
  <c r="E241" i="5"/>
  <c r="X241" i="5" s="1"/>
  <c r="V242" i="5"/>
  <c r="E242" i="5"/>
  <c r="X242" i="5" s="1"/>
  <c r="V243" i="5"/>
  <c r="E243" i="5"/>
  <c r="X243" i="5" s="1"/>
  <c r="V244" i="5"/>
  <c r="E244" i="5"/>
  <c r="V245" i="5"/>
  <c r="E245" i="5"/>
  <c r="V246" i="5"/>
  <c r="E246" i="5"/>
  <c r="X246" i="5" s="1"/>
  <c r="V247" i="5"/>
  <c r="E247" i="5"/>
  <c r="V248" i="5"/>
  <c r="E248" i="5"/>
  <c r="X248" i="5" s="1"/>
  <c r="V249" i="5"/>
  <c r="E249" i="5"/>
  <c r="X249" i="5" s="1"/>
  <c r="V250" i="5"/>
  <c r="E250" i="5"/>
  <c r="X250" i="5" s="1"/>
  <c r="V251" i="5"/>
  <c r="E251" i="5"/>
  <c r="X251" i="5" s="1"/>
  <c r="V252" i="5"/>
  <c r="E252" i="5"/>
  <c r="V253" i="5"/>
  <c r="E253" i="5"/>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V280" i="5"/>
  <c r="E280" i="5"/>
  <c r="X280" i="5" s="1"/>
  <c r="V281" i="5"/>
  <c r="E281" i="5"/>
  <c r="X281" i="5" s="1"/>
  <c r="V282" i="5"/>
  <c r="E282" i="5"/>
  <c r="X282" i="5" s="1"/>
  <c r="V283" i="5"/>
  <c r="E283" i="5"/>
  <c r="X283" i="5" s="1"/>
  <c r="V284" i="5"/>
  <c r="E284" i="5"/>
  <c r="V285" i="5"/>
  <c r="E285" i="5"/>
  <c r="V286" i="5"/>
  <c r="E286" i="5"/>
  <c r="X286" i="5" s="1"/>
  <c r="V287" i="5"/>
  <c r="E287" i="5"/>
  <c r="V288" i="5"/>
  <c r="E288" i="5"/>
  <c r="X288" i="5" s="1"/>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X297" i="5" s="1"/>
  <c r="V298" i="5"/>
  <c r="E298" i="5"/>
  <c r="X298" i="5" s="1"/>
  <c r="V299" i="5"/>
  <c r="E299" i="5"/>
  <c r="X299" i="5" s="1"/>
  <c r="V300" i="5"/>
  <c r="E300" i="5"/>
  <c r="V301" i="5"/>
  <c r="E301" i="5"/>
  <c r="V302" i="5"/>
  <c r="E302" i="5"/>
  <c r="X302" i="5" s="1"/>
  <c r="V303" i="5"/>
  <c r="E303" i="5"/>
  <c r="V304" i="5"/>
  <c r="E304" i="5"/>
  <c r="X304" i="5" s="1"/>
  <c r="V305" i="5"/>
  <c r="E305" i="5"/>
  <c r="X305" i="5" s="1"/>
  <c r="V306" i="5"/>
  <c r="E306" i="5"/>
  <c r="X306" i="5" s="1"/>
  <c r="V307" i="5"/>
  <c r="E307" i="5"/>
  <c r="X307" i="5" s="1"/>
  <c r="V308" i="5"/>
  <c r="E308" i="5"/>
  <c r="V309" i="5"/>
  <c r="E309" i="5"/>
  <c r="V310" i="5"/>
  <c r="E310" i="5"/>
  <c r="X310" i="5" s="1"/>
  <c r="V311" i="5"/>
  <c r="E311" i="5"/>
  <c r="V312" i="5"/>
  <c r="E312" i="5"/>
  <c r="V313" i="5"/>
  <c r="E313" i="5"/>
  <c r="X313" i="5" s="1"/>
  <c r="V314" i="5"/>
  <c r="E314" i="5"/>
  <c r="X314" i="5" s="1"/>
  <c r="V315" i="5"/>
  <c r="E315" i="5"/>
  <c r="X315" i="5" s="1"/>
  <c r="V316" i="5"/>
  <c r="E316" i="5"/>
  <c r="V317" i="5"/>
  <c r="E317" i="5"/>
  <c r="V318" i="5"/>
  <c r="E318" i="5"/>
  <c r="X318" i="5" s="1"/>
  <c r="V319" i="5"/>
  <c r="E319" i="5"/>
  <c r="V320" i="5"/>
  <c r="E320" i="5"/>
  <c r="V321" i="5"/>
  <c r="E321" i="5"/>
  <c r="X321" i="5" s="1"/>
  <c r="V322" i="5"/>
  <c r="E322" i="5"/>
  <c r="X322" i="5" s="1"/>
  <c r="V323" i="5"/>
  <c r="E323" i="5"/>
  <c r="X323" i="5" s="1"/>
  <c r="V324" i="5"/>
  <c r="E324" i="5"/>
  <c r="V325" i="5"/>
  <c r="E325" i="5"/>
  <c r="V326" i="5"/>
  <c r="E326" i="5"/>
  <c r="X326" i="5" s="1"/>
  <c r="V327" i="5"/>
  <c r="E327" i="5"/>
  <c r="V328" i="5"/>
  <c r="E328" i="5"/>
  <c r="X328" i="5" s="1"/>
  <c r="V329" i="5"/>
  <c r="E329" i="5"/>
  <c r="X329" i="5" s="1"/>
  <c r="V330" i="5"/>
  <c r="E330" i="5"/>
  <c r="V331" i="5"/>
  <c r="E331" i="5"/>
  <c r="X331" i="5" s="1"/>
  <c r="V332" i="5"/>
  <c r="E332" i="5"/>
  <c r="V333" i="5"/>
  <c r="E333" i="5"/>
  <c r="V334" i="5"/>
  <c r="E334" i="5"/>
  <c r="V335" i="5"/>
  <c r="E335" i="5"/>
  <c r="V336" i="5"/>
  <c r="E336" i="5"/>
  <c r="V337" i="5"/>
  <c r="E337" i="5"/>
  <c r="X337" i="5" s="1"/>
  <c r="V338" i="5"/>
  <c r="E338" i="5"/>
  <c r="X338" i="5" s="1"/>
  <c r="V339" i="5"/>
  <c r="E339" i="5"/>
  <c r="X339" i="5" s="1"/>
  <c r="V340" i="5"/>
  <c r="E340" i="5"/>
  <c r="V341" i="5"/>
  <c r="E341" i="5"/>
  <c r="X341" i="5" s="1"/>
  <c r="V342" i="5"/>
  <c r="E342" i="5"/>
  <c r="X342" i="5" s="1"/>
  <c r="V343" i="5"/>
  <c r="E343" i="5"/>
  <c r="V344" i="5"/>
  <c r="E344" i="5"/>
  <c r="X344" i="5" s="1"/>
  <c r="V345" i="5"/>
  <c r="E345" i="5"/>
  <c r="X345" i="5" s="1"/>
  <c r="V346" i="5"/>
  <c r="E346" i="5"/>
  <c r="X346" i="5" s="1"/>
  <c r="V347" i="5"/>
  <c r="E347" i="5"/>
  <c r="X347" i="5" s="1"/>
  <c r="V348" i="5"/>
  <c r="E348" i="5"/>
  <c r="V349" i="5"/>
  <c r="E349" i="5"/>
  <c r="X349" i="5" s="1"/>
  <c r="V350" i="5"/>
  <c r="E350" i="5"/>
  <c r="V351" i="5"/>
  <c r="E351" i="5"/>
  <c r="V352" i="5"/>
  <c r="E352" i="5"/>
  <c r="X352" i="5" s="1"/>
  <c r="V353" i="5"/>
  <c r="E353" i="5"/>
  <c r="X353" i="5" s="1"/>
  <c r="V354" i="5"/>
  <c r="E354" i="5"/>
  <c r="X354" i="5" s="1"/>
  <c r="V355" i="5"/>
  <c r="E355" i="5"/>
  <c r="X355" i="5" s="1"/>
  <c r="V356" i="5"/>
  <c r="E356" i="5"/>
  <c r="V357" i="5"/>
  <c r="E357" i="5"/>
  <c r="V358" i="5"/>
  <c r="E358" i="5"/>
  <c r="X358" i="5" s="1"/>
  <c r="V359" i="5"/>
  <c r="E359" i="5"/>
  <c r="V360" i="5"/>
  <c r="E360" i="5"/>
  <c r="X360" i="5" s="1"/>
  <c r="V361" i="5"/>
  <c r="E361" i="5"/>
  <c r="X361" i="5" s="1"/>
  <c r="V362" i="5"/>
  <c r="E362" i="5"/>
  <c r="X362" i="5" s="1"/>
  <c r="V363" i="5"/>
  <c r="E363" i="5"/>
  <c r="X363" i="5" s="1"/>
  <c r="V364" i="5"/>
  <c r="E364" i="5"/>
  <c r="V365" i="5"/>
  <c r="E365" i="5"/>
  <c r="V366" i="5"/>
  <c r="E366" i="5"/>
  <c r="X366" i="5" s="1"/>
  <c r="V367" i="5"/>
  <c r="E367" i="5"/>
  <c r="V368" i="5"/>
  <c r="E368" i="5"/>
  <c r="X368" i="5" s="1"/>
  <c r="V369" i="5"/>
  <c r="E369" i="5"/>
  <c r="X369" i="5" s="1"/>
  <c r="V370" i="5"/>
  <c r="E370" i="5"/>
  <c r="X370" i="5" s="1"/>
  <c r="V371" i="5"/>
  <c r="E371" i="5"/>
  <c r="X371" i="5" s="1"/>
  <c r="V372" i="5"/>
  <c r="E372" i="5"/>
  <c r="V373" i="5"/>
  <c r="E373" i="5"/>
  <c r="V374" i="5"/>
  <c r="E374" i="5"/>
  <c r="X374" i="5" s="1"/>
  <c r="V375" i="5"/>
  <c r="E375" i="5"/>
  <c r="V376" i="5"/>
  <c r="E376" i="5"/>
  <c r="X376" i="5" s="1"/>
  <c r="V377" i="5"/>
  <c r="E377" i="5"/>
  <c r="X377" i="5" s="1"/>
  <c r="V378" i="5"/>
  <c r="E378" i="5"/>
  <c r="X378" i="5" s="1"/>
  <c r="V379" i="5"/>
  <c r="E379" i="5"/>
  <c r="X379" i="5" s="1"/>
  <c r="V380" i="5"/>
  <c r="E380" i="5"/>
  <c r="V381" i="5"/>
  <c r="E381" i="5"/>
  <c r="X381" i="5" s="1"/>
  <c r="V382" i="5"/>
  <c r="E382" i="5"/>
  <c r="X382" i="5" s="1"/>
  <c r="V383" i="5"/>
  <c r="E383" i="5"/>
  <c r="V384" i="5"/>
  <c r="E384" i="5"/>
  <c r="X384" i="5" s="1"/>
  <c r="V385" i="5"/>
  <c r="E385" i="5"/>
  <c r="X385" i="5" s="1"/>
  <c r="V386" i="5"/>
  <c r="E386" i="5"/>
  <c r="X386" i="5" s="1"/>
  <c r="V387" i="5"/>
  <c r="E387" i="5"/>
  <c r="X387" i="5" s="1"/>
  <c r="V388" i="5"/>
  <c r="E388" i="5"/>
  <c r="V389" i="5"/>
  <c r="E389" i="5"/>
  <c r="X389" i="5" s="1"/>
  <c r="V390" i="5"/>
  <c r="E390" i="5"/>
  <c r="X390" i="5" s="1"/>
  <c r="V391" i="5"/>
  <c r="E391" i="5"/>
  <c r="V392" i="5"/>
  <c r="E392" i="5"/>
  <c r="X392" i="5" s="1"/>
  <c r="V393" i="5"/>
  <c r="E393" i="5"/>
  <c r="X393" i="5" s="1"/>
  <c r="V394" i="5"/>
  <c r="E394" i="5"/>
  <c r="V395" i="5"/>
  <c r="E395" i="5"/>
  <c r="X395" i="5" s="1"/>
  <c r="V396" i="5"/>
  <c r="E396" i="5"/>
  <c r="V397" i="5"/>
  <c r="E397" i="5"/>
  <c r="X397" i="5" s="1"/>
  <c r="V398" i="5"/>
  <c r="E398" i="5"/>
  <c r="X398" i="5" s="1"/>
  <c r="V399" i="5"/>
  <c r="E399" i="5"/>
  <c r="V400" i="5"/>
  <c r="E400" i="5"/>
  <c r="X400" i="5" s="1"/>
  <c r="V401" i="5"/>
  <c r="E401" i="5"/>
  <c r="X401" i="5" s="1"/>
  <c r="V402" i="5"/>
  <c r="E402" i="5"/>
  <c r="X402" i="5" s="1"/>
  <c r="V403" i="5"/>
  <c r="E403" i="5"/>
  <c r="X403" i="5" s="1"/>
  <c r="V404" i="5"/>
  <c r="E404" i="5"/>
  <c r="V405" i="5"/>
  <c r="E405" i="5"/>
  <c r="X405" i="5" s="1"/>
  <c r="V406" i="5"/>
  <c r="E406" i="5"/>
  <c r="X406" i="5" s="1"/>
  <c r="V407" i="5"/>
  <c r="E407" i="5"/>
  <c r="V408" i="5"/>
  <c r="E408" i="5"/>
  <c r="X408" i="5" s="1"/>
  <c r="V409" i="5"/>
  <c r="E409" i="5"/>
  <c r="X409" i="5" s="1"/>
  <c r="V410" i="5"/>
  <c r="E410" i="5"/>
  <c r="X410" i="5" s="1"/>
  <c r="V411" i="5"/>
  <c r="E411" i="5"/>
  <c r="X411" i="5" s="1"/>
  <c r="V412" i="5"/>
  <c r="E412" i="5"/>
  <c r="V413" i="5"/>
  <c r="E413" i="5"/>
  <c r="X413" i="5" s="1"/>
  <c r="V414" i="5"/>
  <c r="E414" i="5"/>
  <c r="X414" i="5" s="1"/>
  <c r="V415" i="5"/>
  <c r="E415" i="5"/>
  <c r="V416" i="5"/>
  <c r="E416" i="5"/>
  <c r="X416" i="5" s="1"/>
  <c r="V417" i="5"/>
  <c r="E417" i="5"/>
  <c r="X417" i="5" s="1"/>
  <c r="V418" i="5"/>
  <c r="E418" i="5"/>
  <c r="X418" i="5" s="1"/>
  <c r="V419" i="5"/>
  <c r="E419" i="5"/>
  <c r="X419" i="5" s="1"/>
  <c r="V420" i="5"/>
  <c r="E420" i="5"/>
  <c r="V421" i="5"/>
  <c r="E421" i="5"/>
  <c r="V422" i="5"/>
  <c r="E422" i="5"/>
  <c r="X422" i="5" s="1"/>
  <c r="V423" i="5"/>
  <c r="E423" i="5"/>
  <c r="V424" i="5"/>
  <c r="E424" i="5"/>
  <c r="X424" i="5" s="1"/>
  <c r="V425" i="5"/>
  <c r="E425" i="5"/>
  <c r="X425" i="5" s="1"/>
  <c r="V426" i="5"/>
  <c r="E426" i="5"/>
  <c r="X426" i="5" s="1"/>
  <c r="V427" i="5"/>
  <c r="E427" i="5"/>
  <c r="X427" i="5" s="1"/>
  <c r="V428" i="5"/>
  <c r="E428" i="5"/>
  <c r="V429" i="5"/>
  <c r="E429" i="5"/>
  <c r="X429" i="5" s="1"/>
  <c r="V430" i="5"/>
  <c r="E430" i="5"/>
  <c r="X430" i="5" s="1"/>
  <c r="V431" i="5"/>
  <c r="E431" i="5"/>
  <c r="V432" i="5"/>
  <c r="E432" i="5"/>
  <c r="X432" i="5" s="1"/>
  <c r="V433" i="5"/>
  <c r="E433" i="5"/>
  <c r="X433" i="5" s="1"/>
  <c r="V434" i="5"/>
  <c r="E434" i="5"/>
  <c r="X434" i="5" s="1"/>
  <c r="V435" i="5"/>
  <c r="E435" i="5"/>
  <c r="X435" i="5" s="1"/>
  <c r="V436" i="5"/>
  <c r="E436" i="5"/>
  <c r="V437" i="5"/>
  <c r="E437" i="5"/>
  <c r="X437" i="5" s="1"/>
  <c r="V438" i="5"/>
  <c r="E438" i="5"/>
  <c r="X438" i="5" s="1"/>
  <c r="V439" i="5"/>
  <c r="E439" i="5"/>
  <c r="V440" i="5"/>
  <c r="E440" i="5"/>
  <c r="X440" i="5" s="1"/>
  <c r="V441" i="5"/>
  <c r="E441" i="5"/>
  <c r="X441" i="5" s="1"/>
  <c r="V442" i="5"/>
  <c r="E442" i="5"/>
  <c r="X442" i="5" s="1"/>
  <c r="V443" i="5"/>
  <c r="E443" i="5"/>
  <c r="X443" i="5" s="1"/>
  <c r="V444" i="5"/>
  <c r="E444" i="5"/>
  <c r="V445" i="5"/>
  <c r="E445" i="5"/>
  <c r="V446" i="5"/>
  <c r="E446" i="5"/>
  <c r="X446" i="5" s="1"/>
  <c r="V447" i="5"/>
  <c r="E447" i="5"/>
  <c r="V448" i="5"/>
  <c r="E448" i="5"/>
  <c r="X448" i="5" s="1"/>
  <c r="V449" i="5"/>
  <c r="E449" i="5"/>
  <c r="X449" i="5" s="1"/>
  <c r="V450" i="5"/>
  <c r="E450" i="5"/>
  <c r="X450" i="5" s="1"/>
  <c r="V451" i="5"/>
  <c r="E451" i="5"/>
  <c r="X451" i="5" s="1"/>
  <c r="V452" i="5"/>
  <c r="E452" i="5"/>
  <c r="V453" i="5"/>
  <c r="E453" i="5"/>
  <c r="V454" i="5"/>
  <c r="E454" i="5"/>
  <c r="X454" i="5" s="1"/>
  <c r="V455" i="5"/>
  <c r="E455" i="5"/>
  <c r="V456" i="5"/>
  <c r="E456" i="5"/>
  <c r="X456" i="5" s="1"/>
  <c r="V457" i="5"/>
  <c r="E457" i="5"/>
  <c r="X457" i="5" s="1"/>
  <c r="V458" i="5"/>
  <c r="E458" i="5"/>
  <c r="X458" i="5" s="1"/>
  <c r="V459" i="5"/>
  <c r="E459" i="5"/>
  <c r="X459" i="5" s="1"/>
  <c r="V460" i="5"/>
  <c r="E460" i="5"/>
  <c r="V461" i="5"/>
  <c r="E461" i="5"/>
  <c r="V462" i="5"/>
  <c r="E462" i="5"/>
  <c r="X462" i="5" s="1"/>
  <c r="V463" i="5"/>
  <c r="E463" i="5"/>
  <c r="V464" i="5"/>
  <c r="E464" i="5"/>
  <c r="X464" i="5" s="1"/>
  <c r="V465" i="5"/>
  <c r="E465" i="5"/>
  <c r="X465" i="5" s="1"/>
  <c r="V466" i="5"/>
  <c r="E466" i="5"/>
  <c r="X466" i="5" s="1"/>
  <c r="V467" i="5"/>
  <c r="E467" i="5"/>
  <c r="X467" i="5" s="1"/>
  <c r="V468" i="5"/>
  <c r="E468" i="5"/>
  <c r="V469" i="5"/>
  <c r="E469" i="5"/>
  <c r="V470" i="5"/>
  <c r="E470" i="5"/>
  <c r="X470" i="5" s="1"/>
  <c r="V471" i="5"/>
  <c r="E471" i="5"/>
  <c r="V472" i="5"/>
  <c r="E472" i="5"/>
  <c r="X472" i="5" s="1"/>
  <c r="V473" i="5"/>
  <c r="E473" i="5"/>
  <c r="X473" i="5" s="1"/>
  <c r="V474" i="5"/>
  <c r="E474" i="5"/>
  <c r="X474" i="5" s="1"/>
  <c r="V475" i="5"/>
  <c r="E475" i="5"/>
  <c r="X475" i="5" s="1"/>
  <c r="V476" i="5"/>
  <c r="E476" i="5"/>
  <c r="V477" i="5"/>
  <c r="E477" i="5"/>
  <c r="V478" i="5"/>
  <c r="E478" i="5"/>
  <c r="X478" i="5" s="1"/>
  <c r="V479" i="5"/>
  <c r="E479" i="5"/>
  <c r="V480" i="5"/>
  <c r="E480" i="5"/>
  <c r="X480" i="5" s="1"/>
  <c r="V481" i="5"/>
  <c r="E481" i="5"/>
  <c r="X481" i="5" s="1"/>
  <c r="V482" i="5"/>
  <c r="E482" i="5"/>
  <c r="X482" i="5" s="1"/>
  <c r="V483" i="5"/>
  <c r="E483" i="5"/>
  <c r="X483" i="5" s="1"/>
  <c r="V484" i="5"/>
  <c r="E484" i="5"/>
  <c r="V485" i="5"/>
  <c r="E485" i="5"/>
  <c r="V486" i="5"/>
  <c r="E486" i="5"/>
  <c r="X486" i="5" s="1"/>
  <c r="V487" i="5"/>
  <c r="E487" i="5"/>
  <c r="V488" i="5"/>
  <c r="E488" i="5"/>
  <c r="X488" i="5" s="1"/>
  <c r="V489" i="5"/>
  <c r="E489" i="5"/>
  <c r="X489" i="5" s="1"/>
  <c r="V490" i="5"/>
  <c r="E490" i="5"/>
  <c r="X490" i="5" s="1"/>
  <c r="V491" i="5"/>
  <c r="E491" i="5"/>
  <c r="X491" i="5" s="1"/>
  <c r="V492" i="5"/>
  <c r="E492" i="5"/>
  <c r="V493" i="5"/>
  <c r="E493" i="5"/>
  <c r="V494" i="5"/>
  <c r="E494" i="5"/>
  <c r="X494" i="5" s="1"/>
  <c r="V495" i="5"/>
  <c r="E495" i="5"/>
  <c r="V496" i="5"/>
  <c r="E496" i="5"/>
  <c r="V497" i="5"/>
  <c r="E497" i="5"/>
  <c r="X497" i="5" s="1"/>
  <c r="V498" i="5"/>
  <c r="E498" i="5"/>
  <c r="X498" i="5" s="1"/>
  <c r="V499" i="5"/>
  <c r="E499" i="5"/>
  <c r="X499" i="5" s="1"/>
  <c r="V500" i="5"/>
  <c r="E500" i="5"/>
  <c r="V501" i="5"/>
  <c r="E501" i="5"/>
  <c r="V502" i="5"/>
  <c r="E502" i="5"/>
  <c r="X502" i="5" s="1"/>
  <c r="V503" i="5"/>
  <c r="E503" i="5"/>
  <c r="V504" i="5"/>
  <c r="E504" i="5"/>
  <c r="V505" i="5"/>
  <c r="E505" i="5"/>
  <c r="X505" i="5" s="1"/>
  <c r="V506" i="5"/>
  <c r="E506" i="5"/>
  <c r="X506" i="5" s="1"/>
  <c r="V507" i="5"/>
  <c r="E507" i="5"/>
  <c r="X507" i="5" s="1"/>
  <c r="V508" i="5"/>
  <c r="E508" i="5"/>
  <c r="V509" i="5"/>
  <c r="E509" i="5"/>
  <c r="V510" i="5"/>
  <c r="E510" i="5"/>
  <c r="X510" i="5" s="1"/>
  <c r="V511" i="5"/>
  <c r="E511" i="5"/>
  <c r="X511" i="5" s="1"/>
  <c r="V512" i="5"/>
  <c r="E512" i="5"/>
  <c r="X512" i="5" s="1"/>
  <c r="V513" i="5"/>
  <c r="E513" i="5"/>
  <c r="X513" i="5" s="1"/>
  <c r="V514" i="5"/>
  <c r="E514" i="5"/>
  <c r="X514" i="5" s="1"/>
  <c r="V515" i="5"/>
  <c r="E515" i="5"/>
  <c r="X515" i="5" s="1"/>
  <c r="V516" i="5"/>
  <c r="E516" i="5"/>
  <c r="V517" i="5"/>
  <c r="E517" i="5"/>
  <c r="V518" i="5"/>
  <c r="E518" i="5"/>
  <c r="X518" i="5" s="1"/>
  <c r="V519" i="5"/>
  <c r="E519" i="5"/>
  <c r="V520" i="5"/>
  <c r="E520" i="5"/>
  <c r="X520" i="5" s="1"/>
  <c r="V521" i="5"/>
  <c r="E521" i="5"/>
  <c r="X521" i="5" s="1"/>
  <c r="V522" i="5"/>
  <c r="E522" i="5"/>
  <c r="X522" i="5" s="1"/>
  <c r="V523" i="5"/>
  <c r="E523" i="5"/>
  <c r="X523" i="5" s="1"/>
  <c r="V524" i="5"/>
  <c r="E524" i="5"/>
  <c r="V525" i="5"/>
  <c r="E525" i="5"/>
  <c r="V526" i="5"/>
  <c r="E526" i="5"/>
  <c r="X526" i="5" s="1"/>
  <c r="V527" i="5"/>
  <c r="E527" i="5"/>
  <c r="X527" i="5" s="1"/>
  <c r="V528" i="5"/>
  <c r="E528" i="5"/>
  <c r="X528" i="5" s="1"/>
  <c r="V529" i="5"/>
  <c r="E529" i="5"/>
  <c r="X529" i="5" s="1"/>
  <c r="V530" i="5"/>
  <c r="E530" i="5"/>
  <c r="X530" i="5" s="1"/>
  <c r="V531" i="5"/>
  <c r="E531" i="5"/>
  <c r="X531" i="5" s="1"/>
  <c r="V532" i="5"/>
  <c r="E532" i="5"/>
  <c r="V533" i="5"/>
  <c r="E533" i="5"/>
  <c r="V534" i="5"/>
  <c r="E534" i="5"/>
  <c r="X534" i="5" s="1"/>
  <c r="V535" i="5"/>
  <c r="E535" i="5"/>
  <c r="V536" i="5"/>
  <c r="E536" i="5"/>
  <c r="X536" i="5" s="1"/>
  <c r="V537" i="5"/>
  <c r="E537" i="5"/>
  <c r="X537" i="5" s="1"/>
  <c r="V538" i="5"/>
  <c r="E538" i="5"/>
  <c r="X538" i="5" s="1"/>
  <c r="V539" i="5"/>
  <c r="E539" i="5"/>
  <c r="X539" i="5" s="1"/>
  <c r="V540" i="5"/>
  <c r="E540" i="5"/>
  <c r="V541" i="5"/>
  <c r="E541" i="5"/>
  <c r="V542" i="5"/>
  <c r="E542" i="5"/>
  <c r="X542" i="5" s="1"/>
  <c r="V543" i="5"/>
  <c r="E543" i="5"/>
  <c r="V544" i="5"/>
  <c r="E544" i="5"/>
  <c r="X544" i="5" s="1"/>
  <c r="V545" i="5"/>
  <c r="E545" i="5"/>
  <c r="X545" i="5" s="1"/>
  <c r="V546" i="5"/>
  <c r="E546" i="5"/>
  <c r="X546" i="5" s="1"/>
  <c r="V547" i="5"/>
  <c r="E547" i="5"/>
  <c r="X547" i="5" s="1"/>
  <c r="V548" i="5"/>
  <c r="E548" i="5"/>
  <c r="V549" i="5"/>
  <c r="E549" i="5"/>
  <c r="V550" i="5"/>
  <c r="E550" i="5"/>
  <c r="X550" i="5" s="1"/>
  <c r="V551" i="5"/>
  <c r="E551" i="5"/>
  <c r="V552" i="5"/>
  <c r="E552" i="5"/>
  <c r="X552" i="5" s="1"/>
  <c r="V553" i="5"/>
  <c r="E553" i="5"/>
  <c r="X553" i="5" s="1"/>
  <c r="V554" i="5"/>
  <c r="E554" i="5"/>
  <c r="X554" i="5" s="1"/>
  <c r="V555" i="5"/>
  <c r="E555" i="5"/>
  <c r="X555" i="5" s="1"/>
  <c r="V556" i="5"/>
  <c r="E556" i="5"/>
  <c r="V557" i="5"/>
  <c r="E557" i="5"/>
  <c r="V558" i="5"/>
  <c r="E558" i="5"/>
  <c r="X558" i="5" s="1"/>
  <c r="V559" i="5"/>
  <c r="E559" i="5"/>
  <c r="V560" i="5"/>
  <c r="E560" i="5"/>
  <c r="X560" i="5" s="1"/>
  <c r="V561" i="5"/>
  <c r="E561" i="5"/>
  <c r="X561" i="5" s="1"/>
  <c r="V562" i="5"/>
  <c r="E562" i="5"/>
  <c r="X562" i="5" s="1"/>
  <c r="V563" i="5"/>
  <c r="E563" i="5"/>
  <c r="X563" i="5" s="1"/>
  <c r="V564" i="5"/>
  <c r="E564" i="5"/>
  <c r="V565" i="5"/>
  <c r="E565" i="5"/>
  <c r="V566" i="5"/>
  <c r="E566" i="5"/>
  <c r="X566" i="5" s="1"/>
  <c r="V567" i="5"/>
  <c r="E567" i="5"/>
  <c r="V568" i="5"/>
  <c r="E568" i="5"/>
  <c r="X568" i="5" s="1"/>
  <c r="V569" i="5"/>
  <c r="E569" i="5"/>
  <c r="X569" i="5" s="1"/>
  <c r="V570" i="5"/>
  <c r="E570" i="5"/>
  <c r="X570" i="5" s="1"/>
  <c r="V571" i="5"/>
  <c r="E571" i="5"/>
  <c r="X571" i="5" s="1"/>
  <c r="V572" i="5"/>
  <c r="E572" i="5"/>
  <c r="V573" i="5"/>
  <c r="E573" i="5"/>
  <c r="V574" i="5"/>
  <c r="E574" i="5"/>
  <c r="X574" i="5" s="1"/>
  <c r="V575" i="5"/>
  <c r="E575" i="5"/>
  <c r="V576" i="5"/>
  <c r="E576" i="5"/>
  <c r="X576" i="5" s="1"/>
  <c r="V577" i="5"/>
  <c r="E577" i="5"/>
  <c r="X577" i="5" s="1"/>
  <c r="V578" i="5"/>
  <c r="E578" i="5"/>
  <c r="X578" i="5" s="1"/>
  <c r="V579" i="5"/>
  <c r="E579" i="5"/>
  <c r="X579" i="5" s="1"/>
  <c r="V580" i="5"/>
  <c r="E580" i="5"/>
  <c r="V581" i="5"/>
  <c r="E581" i="5"/>
  <c r="V582" i="5"/>
  <c r="E582" i="5"/>
  <c r="X582" i="5" s="1"/>
  <c r="V583" i="5"/>
  <c r="E583" i="5"/>
  <c r="V584" i="5"/>
  <c r="E584" i="5"/>
  <c r="X584" i="5" s="1"/>
  <c r="V585" i="5"/>
  <c r="E585" i="5"/>
  <c r="X585" i="5" s="1"/>
  <c r="V586" i="5"/>
  <c r="E586" i="5"/>
  <c r="X586" i="5" s="1"/>
  <c r="V587" i="5"/>
  <c r="E587" i="5"/>
  <c r="X587" i="5" s="1"/>
  <c r="V588" i="5"/>
  <c r="E588" i="5"/>
  <c r="V589" i="5"/>
  <c r="E589" i="5"/>
  <c r="V590" i="5"/>
  <c r="E590" i="5"/>
  <c r="X590" i="5" s="1"/>
  <c r="V591" i="5"/>
  <c r="E591" i="5"/>
  <c r="V592" i="5"/>
  <c r="E592" i="5"/>
  <c r="X592" i="5" s="1"/>
  <c r="V593" i="5"/>
  <c r="E593" i="5"/>
  <c r="X593" i="5" s="1"/>
  <c r="V594" i="5"/>
  <c r="E594" i="5"/>
  <c r="X594" i="5" s="1"/>
  <c r="V595" i="5"/>
  <c r="E595" i="5"/>
  <c r="X595" i="5" s="1"/>
  <c r="V596" i="5"/>
  <c r="E596" i="5"/>
  <c r="V597" i="5"/>
  <c r="E597" i="5"/>
  <c r="V598" i="5"/>
  <c r="E598" i="5"/>
  <c r="X598" i="5" s="1"/>
  <c r="V599" i="5"/>
  <c r="E599" i="5"/>
  <c r="V600" i="5"/>
  <c r="E600" i="5"/>
  <c r="X600" i="5" s="1"/>
  <c r="V601" i="5"/>
  <c r="E601" i="5"/>
  <c r="X601" i="5" s="1"/>
  <c r="V602" i="5"/>
  <c r="E602" i="5"/>
  <c r="X602" i="5" s="1"/>
  <c r="V603" i="5"/>
  <c r="E603" i="5"/>
  <c r="X603" i="5" s="1"/>
  <c r="V604" i="5"/>
  <c r="E604" i="5"/>
  <c r="V605" i="5"/>
  <c r="E605" i="5"/>
  <c r="V606" i="5"/>
  <c r="E606" i="5"/>
  <c r="X606" i="5" s="1"/>
  <c r="V607" i="5"/>
  <c r="E607" i="5"/>
  <c r="V608" i="5"/>
  <c r="E608" i="5"/>
  <c r="V609" i="5"/>
  <c r="E609" i="5"/>
  <c r="X609" i="5" s="1"/>
  <c r="V610" i="5"/>
  <c r="E610" i="5"/>
  <c r="X610" i="5" s="1"/>
  <c r="V611" i="5"/>
  <c r="E611" i="5"/>
  <c r="X611" i="5" s="1"/>
  <c r="V612" i="5"/>
  <c r="E612" i="5"/>
  <c r="V613" i="5"/>
  <c r="E613" i="5"/>
  <c r="V614" i="5"/>
  <c r="E614" i="5"/>
  <c r="X614" i="5" s="1"/>
  <c r="V615" i="5"/>
  <c r="E615" i="5"/>
  <c r="V616" i="5"/>
  <c r="E616" i="5"/>
  <c r="X616" i="5" s="1"/>
  <c r="V617" i="5"/>
  <c r="E617" i="5"/>
  <c r="X617" i="5" s="1"/>
  <c r="V618" i="5"/>
  <c r="E618" i="5"/>
  <c r="X618" i="5" s="1"/>
  <c r="V619" i="5"/>
  <c r="E619" i="5"/>
  <c r="X619" i="5" s="1"/>
  <c r="V620" i="5"/>
  <c r="E620" i="5"/>
  <c r="V621" i="5"/>
  <c r="E621" i="5"/>
  <c r="V622" i="5"/>
  <c r="E622" i="5"/>
  <c r="X622" i="5" s="1"/>
  <c r="V623" i="5"/>
  <c r="E623" i="5"/>
  <c r="V624" i="5"/>
  <c r="E624" i="5"/>
  <c r="X624" i="5" s="1"/>
  <c r="V625" i="5"/>
  <c r="E625" i="5"/>
  <c r="X625" i="5" s="1"/>
  <c r="V626" i="5"/>
  <c r="E626" i="5"/>
  <c r="X626" i="5" s="1"/>
  <c r="V627" i="5"/>
  <c r="E627" i="5"/>
  <c r="X627" i="5" s="1"/>
  <c r="V628" i="5"/>
  <c r="E628" i="5"/>
  <c r="V629" i="5"/>
  <c r="E629" i="5"/>
  <c r="V630" i="5"/>
  <c r="E630" i="5"/>
  <c r="X630" i="5" s="1"/>
  <c r="V631" i="5"/>
  <c r="E631" i="5"/>
  <c r="V632" i="5"/>
  <c r="E632" i="5"/>
  <c r="X632" i="5" s="1"/>
  <c r="V633" i="5"/>
  <c r="E633" i="5"/>
  <c r="X633" i="5" s="1"/>
  <c r="V634" i="5"/>
  <c r="E634" i="5"/>
  <c r="X634" i="5" s="1"/>
  <c r="V635" i="5"/>
  <c r="E635" i="5"/>
  <c r="X635" i="5" s="1"/>
  <c r="V636" i="5"/>
  <c r="E636" i="5"/>
  <c r="V637" i="5"/>
  <c r="E637" i="5"/>
  <c r="V638" i="5"/>
  <c r="E638" i="5"/>
  <c r="X638" i="5" s="1"/>
  <c r="V639" i="5"/>
  <c r="E639" i="5"/>
  <c r="V640" i="5"/>
  <c r="E640" i="5"/>
  <c r="X640" i="5" s="1"/>
  <c r="V641" i="5"/>
  <c r="E641" i="5"/>
  <c r="X641" i="5" s="1"/>
  <c r="V642" i="5"/>
  <c r="E642" i="5"/>
  <c r="X642" i="5" s="1"/>
  <c r="V643" i="5"/>
  <c r="E643" i="5"/>
  <c r="X643" i="5" s="1"/>
  <c r="V644" i="5"/>
  <c r="E644" i="5"/>
  <c r="V645" i="5"/>
  <c r="E645" i="5"/>
  <c r="V646" i="5"/>
  <c r="E646" i="5"/>
  <c r="X646" i="5" s="1"/>
  <c r="V647" i="5"/>
  <c r="E647" i="5"/>
  <c r="V648" i="5"/>
  <c r="E648" i="5"/>
  <c r="V649" i="5"/>
  <c r="E649" i="5"/>
  <c r="X649" i="5" s="1"/>
  <c r="V650" i="5"/>
  <c r="E650" i="5"/>
  <c r="X650" i="5" s="1"/>
  <c r="V651" i="5"/>
  <c r="E651" i="5"/>
  <c r="X651" i="5" s="1"/>
  <c r="V652" i="5"/>
  <c r="E652" i="5"/>
  <c r="V653" i="5"/>
  <c r="E653" i="5"/>
  <c r="V654" i="5"/>
  <c r="E654" i="5"/>
  <c r="X654" i="5" s="1"/>
  <c r="V655" i="5"/>
  <c r="E655" i="5"/>
  <c r="V656" i="5"/>
  <c r="E656" i="5"/>
  <c r="X656" i="5" s="1"/>
  <c r="V657" i="5"/>
  <c r="E657" i="5"/>
  <c r="X657" i="5" s="1"/>
  <c r="V658" i="5"/>
  <c r="E658" i="5"/>
  <c r="X658" i="5" s="1"/>
  <c r="V659" i="5"/>
  <c r="E659" i="5"/>
  <c r="X659" i="5" s="1"/>
  <c r="V660" i="5"/>
  <c r="E660" i="5"/>
  <c r="V661" i="5"/>
  <c r="E661" i="5"/>
  <c r="V662" i="5"/>
  <c r="E662" i="5"/>
  <c r="V663" i="5"/>
  <c r="E663" i="5"/>
  <c r="V664" i="5"/>
  <c r="E664" i="5"/>
  <c r="X664" i="5" s="1"/>
  <c r="V665" i="5"/>
  <c r="E665" i="5"/>
  <c r="X665" i="5" s="1"/>
  <c r="V666" i="5"/>
  <c r="E666" i="5"/>
  <c r="X666" i="5" s="1"/>
  <c r="V667" i="5"/>
  <c r="E667" i="5"/>
  <c r="X667" i="5" s="1"/>
  <c r="V668" i="5"/>
  <c r="E668" i="5"/>
  <c r="V669" i="5"/>
  <c r="E669" i="5"/>
  <c r="V670" i="5"/>
  <c r="E670" i="5"/>
  <c r="X670" i="5" s="1"/>
  <c r="V671" i="5"/>
  <c r="E671" i="5"/>
  <c r="V672" i="5"/>
  <c r="E672" i="5"/>
  <c r="V673" i="5"/>
  <c r="E673" i="5"/>
  <c r="X673" i="5" s="1"/>
  <c r="V674" i="5"/>
  <c r="E674" i="5"/>
  <c r="X674" i="5" s="1"/>
  <c r="V675" i="5"/>
  <c r="E675" i="5"/>
  <c r="X675" i="5" s="1"/>
  <c r="V676" i="5"/>
  <c r="E676" i="5"/>
  <c r="V677" i="5"/>
  <c r="E677" i="5"/>
  <c r="V678" i="5"/>
  <c r="E678" i="5"/>
  <c r="X678" i="5" s="1"/>
  <c r="V679" i="5"/>
  <c r="E679" i="5"/>
  <c r="V680" i="5"/>
  <c r="E680" i="5"/>
  <c r="X680" i="5" s="1"/>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V693" i="5"/>
  <c r="E693" i="5"/>
  <c r="X693" i="5" s="1"/>
  <c r="V694" i="5"/>
  <c r="E694" i="5"/>
  <c r="X694" i="5" s="1"/>
  <c r="V695" i="5"/>
  <c r="E695" i="5"/>
  <c r="V696" i="5"/>
  <c r="E696" i="5"/>
  <c r="X696" i="5" s="1"/>
  <c r="V697" i="5"/>
  <c r="E697" i="5"/>
  <c r="X697" i="5" s="1"/>
  <c r="V698" i="5"/>
  <c r="E698" i="5"/>
  <c r="X698" i="5" s="1"/>
  <c r="V699" i="5"/>
  <c r="E699" i="5"/>
  <c r="X699" i="5" s="1"/>
  <c r="V700" i="5"/>
  <c r="E700" i="5"/>
  <c r="V701" i="5"/>
  <c r="E701" i="5"/>
  <c r="X701" i="5" s="1"/>
  <c r="V702" i="5"/>
  <c r="E702" i="5"/>
  <c r="X702" i="5" s="1"/>
  <c r="V703" i="5"/>
  <c r="E703" i="5"/>
  <c r="V704" i="5"/>
  <c r="E704" i="5"/>
  <c r="X704" i="5" s="1"/>
  <c r="V705" i="5"/>
  <c r="E705" i="5"/>
  <c r="X705" i="5" s="1"/>
  <c r="V706" i="5"/>
  <c r="E706" i="5"/>
  <c r="X706" i="5" s="1"/>
  <c r="V707" i="5"/>
  <c r="E707" i="5"/>
  <c r="X707" i="5" s="1"/>
  <c r="V708" i="5"/>
  <c r="E708" i="5"/>
  <c r="V709" i="5"/>
  <c r="E709" i="5"/>
  <c r="X709" i="5" s="1"/>
  <c r="V710" i="5"/>
  <c r="E710" i="5"/>
  <c r="X710" i="5" s="1"/>
  <c r="V711" i="5"/>
  <c r="E711" i="5"/>
  <c r="V712" i="5"/>
  <c r="E712" i="5"/>
  <c r="X712" i="5" s="1"/>
  <c r="V713" i="5"/>
  <c r="E713" i="5"/>
  <c r="X713" i="5" s="1"/>
  <c r="V714" i="5"/>
  <c r="E714" i="5"/>
  <c r="X714" i="5" s="1"/>
  <c r="V715" i="5"/>
  <c r="E715" i="5"/>
  <c r="X715" i="5" s="1"/>
  <c r="V716" i="5"/>
  <c r="E716" i="5"/>
  <c r="V717" i="5"/>
  <c r="E717" i="5"/>
  <c r="V718" i="5"/>
  <c r="E718" i="5"/>
  <c r="X718" i="5" s="1"/>
  <c r="V719" i="5"/>
  <c r="E719" i="5"/>
  <c r="V720" i="5"/>
  <c r="E720" i="5"/>
  <c r="X720" i="5" s="1"/>
  <c r="V721" i="5"/>
  <c r="E721" i="5"/>
  <c r="X721" i="5" s="1"/>
  <c r="V722" i="5"/>
  <c r="E722" i="5"/>
  <c r="X722" i="5" s="1"/>
  <c r="V723" i="5"/>
  <c r="E723" i="5"/>
  <c r="X723" i="5" s="1"/>
  <c r="V724" i="5"/>
  <c r="E724" i="5"/>
  <c r="V725" i="5"/>
  <c r="E725" i="5"/>
  <c r="X725" i="5" s="1"/>
  <c r="V726" i="5"/>
  <c r="E726" i="5"/>
  <c r="X726" i="5" s="1"/>
  <c r="V727" i="5"/>
  <c r="E727" i="5"/>
  <c r="V728" i="5"/>
  <c r="E728" i="5"/>
  <c r="X728" i="5" s="1"/>
  <c r="V729" i="5"/>
  <c r="E729" i="5"/>
  <c r="X729" i="5" s="1"/>
  <c r="V730" i="5"/>
  <c r="E730" i="5"/>
  <c r="X730" i="5" s="1"/>
  <c r="V731" i="5"/>
  <c r="E731" i="5"/>
  <c r="X731" i="5" s="1"/>
  <c r="V732" i="5"/>
  <c r="E732" i="5"/>
  <c r="V733" i="5"/>
  <c r="E733" i="5"/>
  <c r="V734" i="5"/>
  <c r="E734" i="5"/>
  <c r="X734" i="5" s="1"/>
  <c r="V735" i="5"/>
  <c r="E735" i="5"/>
  <c r="V736" i="5"/>
  <c r="E736" i="5"/>
  <c r="X736" i="5" s="1"/>
  <c r="V737" i="5"/>
  <c r="E737" i="5"/>
  <c r="X737" i="5" s="1"/>
  <c r="V738" i="5"/>
  <c r="E738" i="5"/>
  <c r="X738" i="5" s="1"/>
  <c r="V739" i="5"/>
  <c r="E739" i="5"/>
  <c r="X739" i="5" s="1"/>
  <c r="V740" i="5"/>
  <c r="E740" i="5"/>
  <c r="V741" i="5"/>
  <c r="E741" i="5"/>
  <c r="V742" i="5"/>
  <c r="E742" i="5"/>
  <c r="X742" i="5" s="1"/>
  <c r="V743" i="5"/>
  <c r="E743" i="5"/>
  <c r="X743" i="5" s="1"/>
  <c r="V744" i="5"/>
  <c r="E744" i="5"/>
  <c r="X744" i="5" s="1"/>
  <c r="V745" i="5"/>
  <c r="E745" i="5"/>
  <c r="X745" i="5" s="1"/>
  <c r="V746" i="5"/>
  <c r="E746" i="5"/>
  <c r="X746" i="5" s="1"/>
  <c r="V747" i="5"/>
  <c r="E747" i="5"/>
  <c r="X747" i="5" s="1"/>
  <c r="V748" i="5"/>
  <c r="E748" i="5"/>
  <c r="V749" i="5"/>
  <c r="E749" i="5"/>
  <c r="V750" i="5"/>
  <c r="E750" i="5"/>
  <c r="X750" i="5" s="1"/>
  <c r="V751" i="5"/>
  <c r="E751" i="5"/>
  <c r="X751" i="5" s="1"/>
  <c r="V752" i="5"/>
  <c r="E752" i="5"/>
  <c r="X752" i="5" s="1"/>
  <c r="V753" i="5"/>
  <c r="E753" i="5"/>
  <c r="X753" i="5" s="1"/>
  <c r="V754" i="5"/>
  <c r="E754" i="5"/>
  <c r="X754" i="5" s="1"/>
  <c r="V755" i="5"/>
  <c r="E755" i="5"/>
  <c r="X755" i="5" s="1"/>
  <c r="V756" i="5"/>
  <c r="E756" i="5"/>
  <c r="V757" i="5"/>
  <c r="E757" i="5"/>
  <c r="V758" i="5"/>
  <c r="E758" i="5"/>
  <c r="X758" i="5" s="1"/>
  <c r="V759" i="5"/>
  <c r="E759" i="5"/>
  <c r="V760" i="5"/>
  <c r="E760" i="5"/>
  <c r="X760" i="5" s="1"/>
  <c r="V761" i="5"/>
  <c r="E761" i="5"/>
  <c r="X761" i="5" s="1"/>
  <c r="V762" i="5"/>
  <c r="E762" i="5"/>
  <c r="X762" i="5" s="1"/>
  <c r="V763" i="5"/>
  <c r="E763" i="5"/>
  <c r="X763" i="5" s="1"/>
  <c r="V764" i="5"/>
  <c r="E764" i="5"/>
  <c r="V765" i="5"/>
  <c r="E765" i="5"/>
  <c r="V766" i="5"/>
  <c r="E766" i="5"/>
  <c r="X766" i="5" s="1"/>
  <c r="V767" i="5"/>
  <c r="E767" i="5"/>
  <c r="V768" i="5"/>
  <c r="E768" i="5"/>
  <c r="X768" i="5" s="1"/>
  <c r="V769" i="5"/>
  <c r="E769" i="5"/>
  <c r="X769" i="5" s="1"/>
  <c r="V770" i="5"/>
  <c r="E770" i="5"/>
  <c r="X770" i="5" s="1"/>
  <c r="V771" i="5"/>
  <c r="E771" i="5"/>
  <c r="X771" i="5" s="1"/>
  <c r="V772" i="5"/>
  <c r="E772" i="5"/>
  <c r="V773" i="5"/>
  <c r="E773" i="5"/>
  <c r="X773" i="5" s="1"/>
  <c r="V774" i="5"/>
  <c r="E774" i="5"/>
  <c r="V775" i="5"/>
  <c r="E775" i="5"/>
  <c r="V776" i="5"/>
  <c r="E776" i="5"/>
  <c r="X776" i="5" s="1"/>
  <c r="V777" i="5"/>
  <c r="E777" i="5"/>
  <c r="X777" i="5" s="1"/>
  <c r="V778" i="5"/>
  <c r="E778" i="5"/>
  <c r="X778" i="5" s="1"/>
  <c r="V779" i="5"/>
  <c r="E779" i="5"/>
  <c r="X779" i="5" s="1"/>
  <c r="V780" i="5"/>
  <c r="E780" i="5"/>
  <c r="V781" i="5"/>
  <c r="E781" i="5"/>
  <c r="V782" i="5"/>
  <c r="E782" i="5"/>
  <c r="X782" i="5" s="1"/>
  <c r="V783" i="5"/>
  <c r="E783" i="5"/>
  <c r="V784" i="5"/>
  <c r="E784" i="5"/>
  <c r="X784" i="5" s="1"/>
  <c r="V785" i="5"/>
  <c r="E785" i="5"/>
  <c r="X785" i="5" s="1"/>
  <c r="V786" i="5"/>
  <c r="E786" i="5"/>
  <c r="X786" i="5" s="1"/>
  <c r="V787" i="5"/>
  <c r="E787" i="5"/>
  <c r="X787" i="5" s="1"/>
  <c r="V788" i="5"/>
  <c r="E788" i="5"/>
  <c r="V789" i="5"/>
  <c r="E789" i="5"/>
  <c r="X789" i="5" s="1"/>
  <c r="V790" i="5"/>
  <c r="E790" i="5"/>
  <c r="X790" i="5" s="1"/>
  <c r="V791" i="5"/>
  <c r="E791" i="5"/>
  <c r="X791" i="5" s="1"/>
  <c r="V792" i="5"/>
  <c r="E792" i="5"/>
  <c r="X792" i="5" s="1"/>
  <c r="V793" i="5"/>
  <c r="E793" i="5"/>
  <c r="X793" i="5" s="1"/>
  <c r="V794" i="5"/>
  <c r="E794" i="5"/>
  <c r="X794" i="5" s="1"/>
  <c r="V795" i="5"/>
  <c r="E795" i="5"/>
  <c r="X795" i="5" s="1"/>
  <c r="V796" i="5"/>
  <c r="E796" i="5"/>
  <c r="V797" i="5"/>
  <c r="E797" i="5"/>
  <c r="V798" i="5"/>
  <c r="E798" i="5"/>
  <c r="X798" i="5" s="1"/>
  <c r="V799" i="5"/>
  <c r="E799" i="5"/>
  <c r="V800" i="5"/>
  <c r="E800" i="5"/>
  <c r="V801" i="5"/>
  <c r="E801" i="5"/>
  <c r="X801" i="5" s="1"/>
  <c r="V802" i="5"/>
  <c r="E802" i="5"/>
  <c r="X802" i="5" s="1"/>
  <c r="V803" i="5"/>
  <c r="E803" i="5"/>
  <c r="X803" i="5" s="1"/>
  <c r="V804" i="5"/>
  <c r="E804" i="5"/>
  <c r="V805" i="5"/>
  <c r="E805" i="5"/>
  <c r="V806" i="5"/>
  <c r="E806" i="5"/>
  <c r="X806" i="5" s="1"/>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V816" i="5"/>
  <c r="E816" i="5"/>
  <c r="X816" i="5" s="1"/>
  <c r="V817" i="5"/>
  <c r="E817" i="5"/>
  <c r="X817" i="5" s="1"/>
  <c r="V818" i="5"/>
  <c r="E818" i="5"/>
  <c r="X818" i="5" s="1"/>
  <c r="V819" i="5"/>
  <c r="E819" i="5"/>
  <c r="X819" i="5" s="1"/>
  <c r="V820" i="5"/>
  <c r="E820" i="5"/>
  <c r="V821" i="5"/>
  <c r="E821" i="5"/>
  <c r="X821" i="5" s="1"/>
  <c r="V822" i="5"/>
  <c r="E822" i="5"/>
  <c r="X822" i="5" s="1"/>
  <c r="V823" i="5"/>
  <c r="E823" i="5"/>
  <c r="V824" i="5"/>
  <c r="E824" i="5"/>
  <c r="X824" i="5" s="1"/>
  <c r="V825" i="5"/>
  <c r="E825" i="5"/>
  <c r="X825" i="5" s="1"/>
  <c r="V826" i="5"/>
  <c r="E826" i="5"/>
  <c r="X826" i="5" s="1"/>
  <c r="V827" i="5"/>
  <c r="E827" i="5"/>
  <c r="X827" i="5" s="1"/>
  <c r="V828" i="5"/>
  <c r="E828" i="5"/>
  <c r="V829" i="5"/>
  <c r="E829" i="5"/>
  <c r="V830" i="5"/>
  <c r="E830" i="5"/>
  <c r="X830" i="5" s="1"/>
  <c r="V831" i="5"/>
  <c r="E831" i="5"/>
  <c r="V832" i="5"/>
  <c r="E832" i="5"/>
  <c r="X832" i="5" s="1"/>
  <c r="V833" i="5"/>
  <c r="E833" i="5"/>
  <c r="X833" i="5" s="1"/>
  <c r="V834" i="5"/>
  <c r="E834" i="5"/>
  <c r="X834" i="5" s="1"/>
  <c r="V835" i="5"/>
  <c r="E835" i="5"/>
  <c r="X835" i="5" s="1"/>
  <c r="V836" i="5"/>
  <c r="E836" i="5"/>
  <c r="V837" i="5"/>
  <c r="E837" i="5"/>
  <c r="V838" i="5"/>
  <c r="E838" i="5"/>
  <c r="X838" i="5" s="1"/>
  <c r="V839" i="5"/>
  <c r="E839" i="5"/>
  <c r="V840" i="5"/>
  <c r="E840" i="5"/>
  <c r="X840" i="5" s="1"/>
  <c r="V841" i="5"/>
  <c r="E841" i="5"/>
  <c r="X841" i="5" s="1"/>
  <c r="V842" i="5"/>
  <c r="E842" i="5"/>
  <c r="X842" i="5" s="1"/>
  <c r="V843" i="5"/>
  <c r="E843" i="5"/>
  <c r="X843" i="5" s="1"/>
  <c r="V844" i="5"/>
  <c r="E844" i="5"/>
  <c r="V845" i="5"/>
  <c r="E845" i="5"/>
  <c r="V846" i="5"/>
  <c r="E846" i="5"/>
  <c r="X846" i="5" s="1"/>
  <c r="V847" i="5"/>
  <c r="E847" i="5"/>
  <c r="V848" i="5"/>
  <c r="E848" i="5"/>
  <c r="X848" i="5" s="1"/>
  <c r="V849" i="5"/>
  <c r="E849" i="5"/>
  <c r="X849" i="5" s="1"/>
  <c r="V850" i="5"/>
  <c r="E850" i="5"/>
  <c r="X850" i="5" s="1"/>
  <c r="V851" i="5"/>
  <c r="E851" i="5"/>
  <c r="X851" i="5" s="1"/>
  <c r="V852" i="5"/>
  <c r="E852" i="5"/>
  <c r="V853" i="5"/>
  <c r="E853" i="5"/>
  <c r="V854" i="5"/>
  <c r="E854" i="5"/>
  <c r="X854" i="5" s="1"/>
  <c r="V855" i="5"/>
  <c r="E855" i="5"/>
  <c r="V856" i="5"/>
  <c r="E856" i="5"/>
  <c r="X856" i="5" s="1"/>
  <c r="V857" i="5"/>
  <c r="E857" i="5"/>
  <c r="X857" i="5" s="1"/>
  <c r="V858" i="5"/>
  <c r="E858" i="5"/>
  <c r="X858" i="5" s="1"/>
  <c r="V859" i="5"/>
  <c r="E859" i="5"/>
  <c r="X859" i="5" s="1"/>
  <c r="V860" i="5"/>
  <c r="E860" i="5"/>
  <c r="V861" i="5"/>
  <c r="E861" i="5"/>
  <c r="X861" i="5" s="1"/>
  <c r="V862" i="5"/>
  <c r="E862" i="5"/>
  <c r="X862" i="5" s="1"/>
  <c r="V863" i="5"/>
  <c r="E863" i="5"/>
  <c r="V864" i="5"/>
  <c r="E864" i="5"/>
  <c r="X864" i="5" s="1"/>
  <c r="V865" i="5"/>
  <c r="E865" i="5"/>
  <c r="X865" i="5" s="1"/>
  <c r="V866" i="5"/>
  <c r="E866" i="5"/>
  <c r="X866" i="5" s="1"/>
  <c r="V867" i="5"/>
  <c r="E867" i="5"/>
  <c r="X867" i="5" s="1"/>
  <c r="V868" i="5"/>
  <c r="E868" i="5"/>
  <c r="V869" i="5"/>
  <c r="E869" i="5"/>
  <c r="V870" i="5"/>
  <c r="E870" i="5"/>
  <c r="X870" i="5" s="1"/>
  <c r="V871" i="5"/>
  <c r="E871" i="5"/>
  <c r="V872" i="5"/>
  <c r="E872" i="5"/>
  <c r="X872" i="5" s="1"/>
  <c r="V873" i="5"/>
  <c r="E873" i="5"/>
  <c r="X873" i="5" s="1"/>
  <c r="V874" i="5"/>
  <c r="E874" i="5"/>
  <c r="X874" i="5" s="1"/>
  <c r="V875" i="5"/>
  <c r="E875" i="5"/>
  <c r="X875" i="5" s="1"/>
  <c r="V876" i="5"/>
  <c r="E876" i="5"/>
  <c r="V877" i="5"/>
  <c r="E877" i="5"/>
  <c r="X877" i="5" s="1"/>
  <c r="V878" i="5"/>
  <c r="E878" i="5"/>
  <c r="X878" i="5" s="1"/>
  <c r="V879" i="5"/>
  <c r="E879" i="5"/>
  <c r="V880" i="5"/>
  <c r="E880" i="5"/>
  <c r="X880" i="5" s="1"/>
  <c r="V881" i="5"/>
  <c r="E881" i="5"/>
  <c r="X881" i="5" s="1"/>
  <c r="V882" i="5"/>
  <c r="E882" i="5"/>
  <c r="X882" i="5" s="1"/>
  <c r="V883" i="5"/>
  <c r="E883" i="5"/>
  <c r="X883" i="5" s="1"/>
  <c r="V884" i="5"/>
  <c r="E884" i="5"/>
  <c r="V885" i="5"/>
  <c r="E885" i="5"/>
  <c r="X885" i="5" s="1"/>
  <c r="V886" i="5"/>
  <c r="E886" i="5"/>
  <c r="X886" i="5" s="1"/>
  <c r="V887" i="5"/>
  <c r="E887" i="5"/>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V909" i="5"/>
  <c r="E909" i="5"/>
  <c r="X909" i="5" s="1"/>
  <c r="V910" i="5"/>
  <c r="E910" i="5"/>
  <c r="X910" i="5" s="1"/>
  <c r="V911" i="5"/>
  <c r="E911" i="5"/>
  <c r="V912" i="5"/>
  <c r="E912" i="5"/>
  <c r="X912" i="5" s="1"/>
  <c r="V913" i="5"/>
  <c r="E913" i="5"/>
  <c r="X913" i="5" s="1"/>
  <c r="V914" i="5"/>
  <c r="E914" i="5"/>
  <c r="X914" i="5" s="1"/>
  <c r="V915" i="5"/>
  <c r="E915" i="5"/>
  <c r="X915" i="5" s="1"/>
  <c r="V916" i="5"/>
  <c r="E916" i="5"/>
  <c r="V917" i="5"/>
  <c r="E917" i="5"/>
  <c r="X917" i="5" s="1"/>
  <c r="V918" i="5"/>
  <c r="E918" i="5"/>
  <c r="X918" i="5" s="1"/>
  <c r="V919" i="5"/>
  <c r="E919" i="5"/>
  <c r="V920" i="5"/>
  <c r="E920" i="5"/>
  <c r="X920" i="5" s="1"/>
  <c r="V921" i="5"/>
  <c r="E921" i="5"/>
  <c r="X921" i="5" s="1"/>
  <c r="V922" i="5"/>
  <c r="E922" i="5"/>
  <c r="X922" i="5" s="1"/>
  <c r="V923" i="5"/>
  <c r="E923" i="5"/>
  <c r="X923" i="5" s="1"/>
  <c r="V924" i="5"/>
  <c r="E924" i="5"/>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V936" i="5"/>
  <c r="E936" i="5"/>
  <c r="X936" i="5" s="1"/>
  <c r="V937" i="5"/>
  <c r="E937" i="5"/>
  <c r="X937" i="5" s="1"/>
  <c r="V938" i="5"/>
  <c r="E938" i="5"/>
  <c r="X938" i="5" s="1"/>
  <c r="V939" i="5"/>
  <c r="E939" i="5"/>
  <c r="X939" i="5" s="1"/>
  <c r="V940" i="5"/>
  <c r="E940" i="5"/>
  <c r="V941" i="5"/>
  <c r="E941" i="5"/>
  <c r="X941" i="5" s="1"/>
  <c r="V942" i="5"/>
  <c r="E942" i="5"/>
  <c r="X942" i="5" s="1"/>
  <c r="V943" i="5"/>
  <c r="E943" i="5"/>
  <c r="V944" i="5"/>
  <c r="E944" i="5"/>
  <c r="X944" i="5" s="1"/>
  <c r="V945" i="5"/>
  <c r="E945" i="5"/>
  <c r="X945" i="5" s="1"/>
  <c r="V946" i="5"/>
  <c r="E946" i="5"/>
  <c r="X946" i="5" s="1"/>
  <c r="V947" i="5"/>
  <c r="E947" i="5"/>
  <c r="X947" i="5" s="1"/>
  <c r="V948" i="5"/>
  <c r="E948" i="5"/>
  <c r="V949" i="5"/>
  <c r="E949" i="5"/>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V960" i="5"/>
  <c r="E960" i="5"/>
  <c r="V961" i="5"/>
  <c r="E961" i="5"/>
  <c r="X961" i="5" s="1"/>
  <c r="V962" i="5"/>
  <c r="E962" i="5"/>
  <c r="X962" i="5" s="1"/>
  <c r="V963" i="5"/>
  <c r="E963" i="5"/>
  <c r="X963" i="5" s="1"/>
  <c r="V964" i="5"/>
  <c r="E964" i="5"/>
  <c r="V965" i="5"/>
  <c r="E965" i="5"/>
  <c r="X965" i="5" s="1"/>
  <c r="V966" i="5"/>
  <c r="E966" i="5"/>
  <c r="X966" i="5" s="1"/>
  <c r="V967" i="5"/>
  <c r="E967" i="5"/>
  <c r="V968" i="5"/>
  <c r="E968" i="5"/>
  <c r="X968" i="5" s="1"/>
  <c r="V969" i="5"/>
  <c r="E969" i="5"/>
  <c r="X969" i="5" s="1"/>
  <c r="V970" i="5"/>
  <c r="E970" i="5"/>
  <c r="X970" i="5" s="1"/>
  <c r="V971" i="5"/>
  <c r="E971" i="5"/>
  <c r="X971" i="5" s="1"/>
  <c r="V972" i="5"/>
  <c r="E972" i="5"/>
  <c r="V973" i="5"/>
  <c r="E973" i="5"/>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V984" i="5"/>
  <c r="E984" i="5"/>
  <c r="X984" i="5" s="1"/>
  <c r="V985" i="5"/>
  <c r="E985" i="5"/>
  <c r="X985" i="5" s="1"/>
  <c r="V986" i="5"/>
  <c r="E986" i="5"/>
  <c r="X986" i="5" s="1"/>
  <c r="V987" i="5"/>
  <c r="E987" i="5"/>
  <c r="X987" i="5" s="1"/>
  <c r="V988" i="5"/>
  <c r="E988" i="5"/>
  <c r="V989" i="5"/>
  <c r="E989" i="5"/>
  <c r="V990" i="5"/>
  <c r="E990" i="5"/>
  <c r="X990" i="5" s="1"/>
  <c r="V991" i="5"/>
  <c r="E991" i="5"/>
  <c r="V992" i="5"/>
  <c r="E992" i="5"/>
  <c r="X992" i="5" s="1"/>
  <c r="V993" i="5"/>
  <c r="E993" i="5"/>
  <c r="X993" i="5" s="1"/>
  <c r="V994" i="5"/>
  <c r="E994" i="5"/>
  <c r="X994" i="5" s="1"/>
  <c r="V995" i="5"/>
  <c r="E995" i="5"/>
  <c r="X995" i="5" s="1"/>
  <c r="V996" i="5"/>
  <c r="E996" i="5"/>
  <c r="V997" i="5"/>
  <c r="E997" i="5"/>
  <c r="X997" i="5" s="1"/>
  <c r="V998" i="5"/>
  <c r="E998" i="5"/>
  <c r="X998" i="5" s="1"/>
  <c r="V999" i="5"/>
  <c r="E999" i="5"/>
  <c r="V1000" i="5"/>
  <c r="E1000" i="5"/>
  <c r="X1000" i="5" s="1"/>
  <c r="V1001" i="5"/>
  <c r="E1001" i="5"/>
  <c r="X1001" i="5" s="1"/>
  <c r="V1002" i="5"/>
  <c r="E1002" i="5"/>
  <c r="X1002" i="5" s="1"/>
  <c r="V1003" i="5"/>
  <c r="E1003" i="5"/>
  <c r="X1003" i="5" s="1"/>
  <c r="V1004" i="5"/>
  <c r="E1004" i="5"/>
  <c r="V1005" i="5"/>
  <c r="E1005" i="5"/>
  <c r="V1006" i="5"/>
  <c r="E1006" i="5"/>
  <c r="X1006" i="5" s="1"/>
  <c r="V1007" i="5"/>
  <c r="E1007" i="5"/>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V1032" i="5"/>
  <c r="E1032" i="5"/>
  <c r="X1032" i="5" s="1"/>
  <c r="V1033" i="5"/>
  <c r="E1033" i="5"/>
  <c r="X1033" i="5" s="1"/>
  <c r="V1034" i="5"/>
  <c r="E1034" i="5"/>
  <c r="X1034" i="5" s="1"/>
  <c r="V1035" i="5"/>
  <c r="E1035" i="5"/>
  <c r="X1035" i="5" s="1"/>
  <c r="V1036" i="5"/>
  <c r="E1036" i="5"/>
  <c r="V1037" i="5"/>
  <c r="E1037" i="5"/>
  <c r="V1038" i="5"/>
  <c r="E1038" i="5"/>
  <c r="X1038" i="5" s="1"/>
  <c r="V1039" i="5"/>
  <c r="E1039" i="5"/>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V1077" i="5"/>
  <c r="E1077" i="5"/>
  <c r="V1078" i="5"/>
  <c r="E1078" i="5"/>
  <c r="X1078" i="5" s="1"/>
  <c r="V1079" i="5"/>
  <c r="E1079" i="5"/>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V1126" i="5"/>
  <c r="E1126" i="5"/>
  <c r="X1126" i="5" s="1"/>
  <c r="V1127" i="5"/>
  <c r="E1127" i="5"/>
  <c r="V1128" i="5"/>
  <c r="E1128" i="5"/>
  <c r="X1128" i="5" s="1"/>
  <c r="V1129" i="5"/>
  <c r="E1129" i="5"/>
  <c r="X1129" i="5" s="1"/>
  <c r="V1130" i="5"/>
  <c r="E1130" i="5"/>
  <c r="X1130" i="5" s="1"/>
  <c r="V1131" i="5"/>
  <c r="E1131" i="5"/>
  <c r="X1131" i="5" s="1"/>
  <c r="V1132" i="5"/>
  <c r="E1132" i="5"/>
  <c r="V1133" i="5"/>
  <c r="E1133" i="5"/>
  <c r="V1134" i="5"/>
  <c r="E1134" i="5"/>
  <c r="X1134" i="5" s="1"/>
  <c r="V1135" i="5"/>
  <c r="E1135" i="5"/>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V1166" i="5"/>
  <c r="E1166" i="5"/>
  <c r="X1166" i="5" s="1"/>
  <c r="V1167" i="5"/>
  <c r="E1167" i="5"/>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V1205" i="5"/>
  <c r="E1205" i="5"/>
  <c r="V1206" i="5"/>
  <c r="E1206" i="5"/>
  <c r="X1206" i="5" s="1"/>
  <c r="V1207" i="5"/>
  <c r="E1207" i="5"/>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V1253" i="5"/>
  <c r="E1253" i="5"/>
  <c r="V1254" i="5"/>
  <c r="E1254" i="5"/>
  <c r="X1254" i="5" s="1"/>
  <c r="V1255" i="5"/>
  <c r="E1255" i="5"/>
  <c r="V1256" i="5"/>
  <c r="E1256" i="5"/>
  <c r="X1256" i="5" s="1"/>
  <c r="V1257" i="5"/>
  <c r="E1257" i="5"/>
  <c r="X1257" i="5" s="1"/>
  <c r="V1258" i="5"/>
  <c r="E1258" i="5"/>
  <c r="X1258" i="5" s="1"/>
  <c r="V1259" i="5"/>
  <c r="E1259" i="5"/>
  <c r="X1259" i="5" s="1"/>
  <c r="V1260" i="5"/>
  <c r="E1260" i="5"/>
  <c r="V1261" i="5"/>
  <c r="E1261" i="5"/>
  <c r="V1262" i="5"/>
  <c r="E1262" i="5"/>
  <c r="X1262" i="5" s="1"/>
  <c r="V1263" i="5"/>
  <c r="E1263" i="5"/>
  <c r="V1264" i="5"/>
  <c r="E1264" i="5"/>
  <c r="V1265" i="5"/>
  <c r="E1265" i="5"/>
  <c r="X1265" i="5" s="1"/>
  <c r="V1266" i="5"/>
  <c r="E1266" i="5"/>
  <c r="X1266" i="5" s="1"/>
  <c r="V1267" i="5"/>
  <c r="E1267" i="5"/>
  <c r="X1267" i="5" s="1"/>
  <c r="V1268" i="5"/>
  <c r="E1268" i="5"/>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V1285" i="5"/>
  <c r="E1285" i="5"/>
  <c r="V1286" i="5"/>
  <c r="E1286" i="5"/>
  <c r="X1286" i="5" s="1"/>
  <c r="V1287" i="5"/>
  <c r="E1287" i="5"/>
  <c r="V1288" i="5"/>
  <c r="E1288" i="5"/>
  <c r="X1288" i="5" s="1"/>
  <c r="V1289" i="5"/>
  <c r="E1289" i="5"/>
  <c r="X1289" i="5" s="1"/>
  <c r="V1290" i="5"/>
  <c r="E1290" i="5"/>
  <c r="X1290" i="5" s="1"/>
  <c r="V1291" i="5"/>
  <c r="E1291" i="5"/>
  <c r="X1291" i="5" s="1"/>
  <c r="V1292" i="5"/>
  <c r="E1292" i="5"/>
  <c r="V1293" i="5"/>
  <c r="E1293" i="5"/>
  <c r="X1293" i="5" s="1"/>
  <c r="V1294" i="5"/>
  <c r="E1294" i="5"/>
  <c r="V1295" i="5"/>
  <c r="E1295" i="5"/>
  <c r="V1296" i="5"/>
  <c r="E1296" i="5"/>
  <c r="X1296" i="5" s="1"/>
  <c r="V1297" i="5"/>
  <c r="E1297" i="5"/>
  <c r="X1297" i="5" s="1"/>
  <c r="V1298" i="5"/>
  <c r="E1298" i="5"/>
  <c r="X1298" i="5" s="1"/>
  <c r="V1299" i="5"/>
  <c r="E1299" i="5"/>
  <c r="X1299" i="5" s="1"/>
  <c r="V1300" i="5"/>
  <c r="E1300" i="5"/>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V1317" i="5"/>
  <c r="E1317" i="5"/>
  <c r="V1318" i="5"/>
  <c r="E1318" i="5"/>
  <c r="V1319" i="5"/>
  <c r="E1319" i="5"/>
  <c r="V1320" i="5"/>
  <c r="E1320" i="5"/>
  <c r="X1320" i="5" s="1"/>
  <c r="V1321" i="5"/>
  <c r="E1321" i="5"/>
  <c r="X1321" i="5" s="1"/>
  <c r="V1322" i="5"/>
  <c r="E1322" i="5"/>
  <c r="X1322" i="5" s="1"/>
  <c r="V1323" i="5"/>
  <c r="E1323" i="5"/>
  <c r="X1323" i="5" s="1"/>
  <c r="V1324" i="5"/>
  <c r="E1324" i="5"/>
  <c r="V1325" i="5"/>
  <c r="E1325" i="5"/>
  <c r="V1326" i="5"/>
  <c r="E1326" i="5"/>
  <c r="X1326" i="5" s="1"/>
  <c r="V1327" i="5"/>
  <c r="E1327" i="5"/>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V1352" i="5"/>
  <c r="E1352" i="5"/>
  <c r="X1352" i="5" s="1"/>
  <c r="V1353" i="5"/>
  <c r="E1353" i="5"/>
  <c r="X1353" i="5" s="1"/>
  <c r="V1354" i="5"/>
  <c r="E1354" i="5"/>
  <c r="X1354" i="5" s="1"/>
  <c r="V1355" i="5"/>
  <c r="E1355" i="5"/>
  <c r="X1355" i="5" s="1"/>
  <c r="V1356" i="5"/>
  <c r="E1356" i="5"/>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V1376" i="5"/>
  <c r="E1376" i="5"/>
  <c r="V1377" i="5"/>
  <c r="E1377" i="5"/>
  <c r="X1377" i="5" s="1"/>
  <c r="V1378" i="5"/>
  <c r="E1378" i="5"/>
  <c r="X1378" i="5" s="1"/>
  <c r="V1379" i="5"/>
  <c r="E1379" i="5"/>
  <c r="X1379" i="5" s="1"/>
  <c r="V1380" i="5"/>
  <c r="E1380" i="5"/>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V1405" i="5"/>
  <c r="E1405" i="5"/>
  <c r="V1406" i="5"/>
  <c r="E1406" i="5"/>
  <c r="X1406" i="5" s="1"/>
  <c r="V1407" i="5"/>
  <c r="E1407" i="5"/>
  <c r="V1408" i="5"/>
  <c r="E1408" i="5"/>
  <c r="X1408" i="5" s="1"/>
  <c r="V1409" i="5"/>
  <c r="E1409" i="5"/>
  <c r="X1409" i="5" s="1"/>
  <c r="V1410" i="5"/>
  <c r="E1410" i="5"/>
  <c r="X1410" i="5" s="1"/>
  <c r="V1411" i="5"/>
  <c r="E1411" i="5"/>
  <c r="X1411" i="5" s="1"/>
  <c r="V1412" i="5"/>
  <c r="E1412" i="5"/>
  <c r="V1413" i="5"/>
  <c r="E1413" i="5"/>
  <c r="V1414" i="5"/>
  <c r="E1414" i="5"/>
  <c r="X1414" i="5" s="1"/>
  <c r="V1415" i="5"/>
  <c r="E1415" i="5"/>
  <c r="V1416" i="5"/>
  <c r="E1416" i="5"/>
  <c r="X1416" i="5" s="1"/>
  <c r="V1417" i="5"/>
  <c r="E1417" i="5"/>
  <c r="X1417" i="5" s="1"/>
  <c r="V1418" i="5"/>
  <c r="E1418" i="5"/>
  <c r="X1418" i="5" s="1"/>
  <c r="V1419" i="5"/>
  <c r="E1419" i="5"/>
  <c r="X1419" i="5" s="1"/>
  <c r="V1420" i="5"/>
  <c r="E1420" i="5"/>
  <c r="V1421" i="5"/>
  <c r="E1421" i="5"/>
  <c r="V1422" i="5"/>
  <c r="E1422" i="5"/>
  <c r="X1422" i="5" s="1"/>
  <c r="V1423" i="5"/>
  <c r="E1423" i="5"/>
  <c r="V1424" i="5"/>
  <c r="E1424" i="5"/>
  <c r="X1424" i="5" s="1"/>
  <c r="V1425" i="5"/>
  <c r="E1425" i="5"/>
  <c r="X1425" i="5" s="1"/>
  <c r="V1426" i="5"/>
  <c r="E1426" i="5"/>
  <c r="X1426" i="5" s="1"/>
  <c r="V1427" i="5"/>
  <c r="E1427" i="5"/>
  <c r="X1427" i="5" s="1"/>
  <c r="V1428" i="5"/>
  <c r="E1428" i="5"/>
  <c r="V1429" i="5"/>
  <c r="E1429" i="5"/>
  <c r="V1430" i="5"/>
  <c r="E1430" i="5"/>
  <c r="X1430" i="5" s="1"/>
  <c r="V1431" i="5"/>
  <c r="E1431" i="5"/>
  <c r="V1432" i="5"/>
  <c r="E1432" i="5"/>
  <c r="X1432" i="5" s="1"/>
  <c r="V1433" i="5"/>
  <c r="E1433" i="5"/>
  <c r="X1433" i="5" s="1"/>
  <c r="V1434" i="5"/>
  <c r="E1434" i="5"/>
  <c r="X1434" i="5" s="1"/>
  <c r="V1435" i="5"/>
  <c r="E1435" i="5"/>
  <c r="X1435" i="5" s="1"/>
  <c r="V1436" i="5"/>
  <c r="E1436" i="5"/>
  <c r="V1437" i="5"/>
  <c r="E1437" i="5"/>
  <c r="V1438" i="5"/>
  <c r="E1438" i="5"/>
  <c r="X1438" i="5" s="1"/>
  <c r="V1439" i="5"/>
  <c r="E1439" i="5"/>
  <c r="V1440" i="5"/>
  <c r="E1440" i="5"/>
  <c r="X1440" i="5" s="1"/>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V1454" i="5"/>
  <c r="E1454" i="5"/>
  <c r="X1454" i="5" s="1"/>
  <c r="V1455" i="5"/>
  <c r="E1455" i="5"/>
  <c r="V1456" i="5"/>
  <c r="E1456" i="5"/>
  <c r="X1456" i="5" s="1"/>
  <c r="V1457" i="5"/>
  <c r="E1457" i="5"/>
  <c r="X1457" i="5" s="1"/>
  <c r="V1458" i="5"/>
  <c r="E1458" i="5"/>
  <c r="X1458" i="5" s="1"/>
  <c r="V1459" i="5"/>
  <c r="E1459" i="5"/>
  <c r="X1459" i="5" s="1"/>
  <c r="V1460" i="5"/>
  <c r="E1460" i="5"/>
  <c r="V1461" i="5"/>
  <c r="E1461" i="5"/>
  <c r="V1462" i="5"/>
  <c r="E1462" i="5"/>
  <c r="X1462" i="5" s="1"/>
  <c r="V1463" i="5"/>
  <c r="E1463" i="5"/>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V1520" i="5"/>
  <c r="E1520" i="5"/>
  <c r="X1520" i="5" s="1"/>
  <c r="V1521" i="5"/>
  <c r="E1521" i="5"/>
  <c r="X1521" i="5" s="1"/>
  <c r="V1522" i="5"/>
  <c r="E1522" i="5"/>
  <c r="X1522" i="5" s="1"/>
  <c r="V1523" i="5"/>
  <c r="E1523" i="5"/>
  <c r="X1523" i="5" s="1"/>
  <c r="V1524" i="5"/>
  <c r="E1524" i="5"/>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V1542" i="5"/>
  <c r="E1542" i="5"/>
  <c r="X1542" i="5" s="1"/>
  <c r="V1543" i="5"/>
  <c r="E1543" i="5"/>
  <c r="V1544" i="5"/>
  <c r="E1544" i="5"/>
  <c r="V1545" i="5"/>
  <c r="E1545" i="5"/>
  <c r="X1545" i="5" s="1"/>
  <c r="V1546" i="5"/>
  <c r="E1546" i="5"/>
  <c r="X1546" i="5" s="1"/>
  <c r="V1547" i="5"/>
  <c r="E1547" i="5"/>
  <c r="X1547" i="5" s="1"/>
  <c r="V1548" i="5"/>
  <c r="E1548" i="5"/>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V1584" i="5"/>
  <c r="E1584" i="5"/>
  <c r="V1585" i="5"/>
  <c r="E1585" i="5"/>
  <c r="X1585" i="5" s="1"/>
  <c r="V1586" i="5"/>
  <c r="E1586" i="5"/>
  <c r="X1586" i="5" s="1"/>
  <c r="V1587" i="5"/>
  <c r="E1587" i="5"/>
  <c r="X1587" i="5" s="1"/>
  <c r="V1588" i="5"/>
  <c r="E1588" i="5"/>
  <c r="V1589" i="5"/>
  <c r="E1589" i="5"/>
  <c r="X1589" i="5" s="1"/>
  <c r="V1590" i="5"/>
  <c r="E1590" i="5"/>
  <c r="X1590" i="5" s="1"/>
  <c r="V1591" i="5"/>
  <c r="E1591" i="5"/>
  <c r="V1592" i="5"/>
  <c r="E1592" i="5"/>
  <c r="V1593" i="5"/>
  <c r="E1593" i="5"/>
  <c r="X1593" i="5" s="1"/>
  <c r="V1594" i="5"/>
  <c r="E1594" i="5"/>
  <c r="X1594" i="5" s="1"/>
  <c r="V1595" i="5"/>
  <c r="E1595" i="5"/>
  <c r="X1595" i="5" s="1"/>
  <c r="V1596" i="5"/>
  <c r="E1596" i="5"/>
  <c r="V1597" i="5"/>
  <c r="E1597" i="5"/>
  <c r="V1598" i="5"/>
  <c r="E1598" i="5"/>
  <c r="X1598" i="5" s="1"/>
  <c r="V1599" i="5"/>
  <c r="E1599" i="5"/>
  <c r="V1600" i="5"/>
  <c r="E1600" i="5"/>
  <c r="X1600" i="5" s="1"/>
  <c r="V1601" i="5"/>
  <c r="E1601" i="5"/>
  <c r="X1601" i="5" s="1"/>
  <c r="V1602" i="5"/>
  <c r="E1602" i="5"/>
  <c r="X1602" i="5" s="1"/>
  <c r="V1603" i="5"/>
  <c r="E1603" i="5"/>
  <c r="X1603" i="5" s="1"/>
  <c r="V1604" i="5"/>
  <c r="E1604" i="5"/>
  <c r="V1605" i="5"/>
  <c r="E1605" i="5"/>
  <c r="V1606" i="5"/>
  <c r="E1606" i="5"/>
  <c r="X1606" i="5" s="1"/>
  <c r="V1607" i="5"/>
  <c r="E1607" i="5"/>
  <c r="V1608" i="5"/>
  <c r="E1608" i="5"/>
  <c r="X1608" i="5" s="1"/>
  <c r="V1609" i="5"/>
  <c r="E1609" i="5"/>
  <c r="X1609" i="5" s="1"/>
  <c r="V1610" i="5"/>
  <c r="E1610" i="5"/>
  <c r="X1610" i="5" s="1"/>
  <c r="V1611" i="5"/>
  <c r="E1611" i="5"/>
  <c r="X1611" i="5" s="1"/>
  <c r="V1612" i="5"/>
  <c r="E1612" i="5"/>
  <c r="V1613" i="5"/>
  <c r="E1613" i="5"/>
  <c r="X1613" i="5" s="1"/>
  <c r="V1614" i="5"/>
  <c r="E1614" i="5"/>
  <c r="V1615" i="5"/>
  <c r="E1615" i="5"/>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V1624" i="5"/>
  <c r="E1624" i="5"/>
  <c r="V1625" i="5"/>
  <c r="E1625" i="5"/>
  <c r="X1625" i="5" s="1"/>
  <c r="V1626" i="5"/>
  <c r="E1626" i="5"/>
  <c r="X1626" i="5" s="1"/>
  <c r="V1627" i="5"/>
  <c r="E1627" i="5"/>
  <c r="X1627" i="5" s="1"/>
  <c r="V1628" i="5"/>
  <c r="E1628" i="5"/>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V1637" i="5"/>
  <c r="E1637" i="5"/>
  <c r="X1637" i="5" s="1"/>
  <c r="V1638" i="5"/>
  <c r="E1638" i="5"/>
  <c r="V1639" i="5"/>
  <c r="E1639" i="5"/>
  <c r="V1640" i="5"/>
  <c r="E1640" i="5"/>
  <c r="X1640" i="5" s="1"/>
  <c r="V1641" i="5"/>
  <c r="E1641" i="5"/>
  <c r="X1641" i="5" s="1"/>
  <c r="V1642" i="5"/>
  <c r="E1642" i="5"/>
  <c r="X1642" i="5" s="1"/>
  <c r="V1643" i="5"/>
  <c r="E1643" i="5"/>
  <c r="X1643" i="5" s="1"/>
  <c r="V1644" i="5"/>
  <c r="E1644" i="5"/>
  <c r="V1645" i="5"/>
  <c r="E1645" i="5"/>
  <c r="V1646" i="5"/>
  <c r="E1646" i="5"/>
  <c r="X1646" i="5" s="1"/>
  <c r="V1647" i="5"/>
  <c r="E1647" i="5"/>
  <c r="V1648" i="5"/>
  <c r="E1648" i="5"/>
  <c r="V1649" i="5"/>
  <c r="E1649" i="5"/>
  <c r="X1649" i="5" s="1"/>
  <c r="V1650" i="5"/>
  <c r="E1650" i="5"/>
  <c r="X1650" i="5" s="1"/>
  <c r="V1651" i="5"/>
  <c r="E1651" i="5"/>
  <c r="X1651" i="5" s="1"/>
  <c r="V1652" i="5"/>
  <c r="E1652" i="5"/>
  <c r="V1653" i="5"/>
  <c r="E1653" i="5"/>
  <c r="V1654" i="5"/>
  <c r="E1654" i="5"/>
  <c r="X1654" i="5" s="1"/>
  <c r="V1655" i="5"/>
  <c r="E1655" i="5"/>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V1669" i="5"/>
  <c r="E1669" i="5"/>
  <c r="V1670" i="5"/>
  <c r="E1670" i="5"/>
  <c r="X1670" i="5" s="1"/>
  <c r="V1671" i="5"/>
  <c r="E1671" i="5"/>
  <c r="V1672" i="5"/>
  <c r="E1672" i="5"/>
  <c r="X1672" i="5" s="1"/>
  <c r="V1673" i="5"/>
  <c r="E1673" i="5"/>
  <c r="X1673" i="5" s="1"/>
  <c r="V1674" i="5"/>
  <c r="E1674" i="5"/>
  <c r="X1674" i="5" s="1"/>
  <c r="V1675" i="5"/>
  <c r="E1675" i="5"/>
  <c r="X1675" i="5" s="1"/>
  <c r="V1676" i="5"/>
  <c r="E1676" i="5"/>
  <c r="V1677" i="5"/>
  <c r="E1677" i="5"/>
  <c r="X1677" i="5" s="1"/>
  <c r="V1678" i="5"/>
  <c r="E1678" i="5"/>
  <c r="V1679" i="5"/>
  <c r="E1679" i="5"/>
  <c r="V1680" i="5"/>
  <c r="E1680" i="5"/>
  <c r="X1680" i="5" s="1"/>
  <c r="V1681" i="5"/>
  <c r="E1681" i="5"/>
  <c r="X1681" i="5" s="1"/>
  <c r="V1682" i="5"/>
  <c r="E1682" i="5"/>
  <c r="X1682" i="5" s="1"/>
  <c r="V1683" i="5"/>
  <c r="E1683" i="5"/>
  <c r="X1683" i="5" s="1"/>
  <c r="V1684" i="5"/>
  <c r="E1684" i="5"/>
  <c r="V1685" i="5"/>
  <c r="E1685" i="5"/>
  <c r="X1685" i="5" s="1"/>
  <c r="V1686" i="5"/>
  <c r="E1686" i="5"/>
  <c r="V1687" i="5"/>
  <c r="E1687" i="5"/>
  <c r="V1688" i="5"/>
  <c r="E1688" i="5"/>
  <c r="X1688" i="5" s="1"/>
  <c r="V1689" i="5"/>
  <c r="E1689" i="5"/>
  <c r="X1689" i="5" s="1"/>
  <c r="V1690" i="5"/>
  <c r="E1690" i="5"/>
  <c r="X1690" i="5" s="1"/>
  <c r="V1691" i="5"/>
  <c r="E1691" i="5"/>
  <c r="X1691" i="5" s="1"/>
  <c r="V1692" i="5"/>
  <c r="E1692" i="5"/>
  <c r="V1693" i="5"/>
  <c r="E1693" i="5"/>
  <c r="V1694" i="5"/>
  <c r="E1694" i="5"/>
  <c r="X1694" i="5" s="1"/>
  <c r="V1695" i="5"/>
  <c r="E1695" i="5"/>
  <c r="V1696" i="5"/>
  <c r="E1696" i="5"/>
  <c r="X1696" i="5" s="1"/>
  <c r="V1697" i="5"/>
  <c r="E1697" i="5"/>
  <c r="X1697" i="5" s="1"/>
  <c r="V1698" i="5"/>
  <c r="E1698" i="5"/>
  <c r="X1698" i="5" s="1"/>
  <c r="V1699" i="5"/>
  <c r="E1699" i="5"/>
  <c r="X1699" i="5" s="1"/>
  <c r="V1700" i="5"/>
  <c r="E1700" i="5"/>
  <c r="V1701" i="5"/>
  <c r="E1701" i="5"/>
  <c r="V1702" i="5"/>
  <c r="E1702" i="5"/>
  <c r="X1702" i="5" s="1"/>
  <c r="V1703" i="5"/>
  <c r="E1703" i="5"/>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V1725" i="5"/>
  <c r="E1725" i="5"/>
  <c r="V1726" i="5"/>
  <c r="E1726" i="5"/>
  <c r="V1727" i="5"/>
  <c r="E1727" i="5"/>
  <c r="V1728" i="5"/>
  <c r="E1728" i="5"/>
  <c r="X1728" i="5" s="1"/>
  <c r="V1729" i="5"/>
  <c r="E1729" i="5"/>
  <c r="X1729" i="5" s="1"/>
  <c r="V1730" i="5"/>
  <c r="E1730" i="5"/>
  <c r="X1730" i="5" s="1"/>
  <c r="V1731" i="5"/>
  <c r="E1731" i="5"/>
  <c r="X1731" i="5" s="1"/>
  <c r="V1732" i="5"/>
  <c r="E1732" i="5"/>
  <c r="V1733" i="5"/>
  <c r="E1733" i="5"/>
  <c r="V1734" i="5"/>
  <c r="E1734" i="5"/>
  <c r="X1734" i="5" s="1"/>
  <c r="V1735" i="5"/>
  <c r="E1735" i="5"/>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V1765" i="5"/>
  <c r="E1765" i="5"/>
  <c r="X1765" i="5" s="1"/>
  <c r="V1766" i="5"/>
  <c r="E1766" i="5"/>
  <c r="V1767" i="5"/>
  <c r="E1767" i="5"/>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V1789" i="5"/>
  <c r="E1789" i="5"/>
  <c r="V1790" i="5"/>
  <c r="E1790" i="5"/>
  <c r="X1790" i="5" s="1"/>
  <c r="V1791" i="5"/>
  <c r="E1791" i="5"/>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V1813" i="5"/>
  <c r="E1813" i="5"/>
  <c r="V1814" i="5"/>
  <c r="E1814" i="5"/>
  <c r="X1814" i="5" s="1"/>
  <c r="V1815" i="5"/>
  <c r="E1815" i="5"/>
  <c r="V1816" i="5"/>
  <c r="E1816" i="5"/>
  <c r="X1816" i="5" s="1"/>
  <c r="V1817" i="5"/>
  <c r="E1817" i="5"/>
  <c r="X1817" i="5" s="1"/>
  <c r="V1818" i="5"/>
  <c r="E1818" i="5"/>
  <c r="X1818" i="5" s="1"/>
  <c r="V1819" i="5"/>
  <c r="E1819" i="5"/>
  <c r="X1819" i="5" s="1"/>
  <c r="V1820" i="5"/>
  <c r="E1820" i="5"/>
  <c r="V1821" i="5"/>
  <c r="E1821" i="5"/>
  <c r="V1822" i="5"/>
  <c r="E1822" i="5"/>
  <c r="X1822" i="5" s="1"/>
  <c r="V1823" i="5"/>
  <c r="E1823" i="5"/>
  <c r="V1824" i="5"/>
  <c r="E1824" i="5"/>
  <c r="X1824" i="5" s="1"/>
  <c r="V1825" i="5"/>
  <c r="E1825" i="5"/>
  <c r="X1825" i="5" s="1"/>
  <c r="V1826" i="5"/>
  <c r="E1826" i="5"/>
  <c r="X1826" i="5" s="1"/>
  <c r="V1827" i="5"/>
  <c r="E1827" i="5"/>
  <c r="X1827" i="5" s="1"/>
  <c r="V1828" i="5"/>
  <c r="E1828" i="5"/>
  <c r="V1829" i="5"/>
  <c r="E1829" i="5"/>
  <c r="V1830" i="5"/>
  <c r="E1830" i="5"/>
  <c r="X1830" i="5" s="1"/>
  <c r="V1831" i="5"/>
  <c r="E1831" i="5"/>
  <c r="V1832" i="5"/>
  <c r="E1832" i="5"/>
  <c r="X1832" i="5" s="1"/>
  <c r="V1833" i="5"/>
  <c r="E1833" i="5"/>
  <c r="X1833" i="5" s="1"/>
  <c r="V1834" i="5"/>
  <c r="E1834" i="5"/>
  <c r="X1834" i="5" s="1"/>
  <c r="V1835" i="5"/>
  <c r="E1835" i="5"/>
  <c r="X1835" i="5" s="1"/>
  <c r="V1836" i="5"/>
  <c r="E1836" i="5"/>
  <c r="V1837" i="5"/>
  <c r="E1837" i="5"/>
  <c r="V1838" i="5"/>
  <c r="E1838" i="5"/>
  <c r="X1838" i="5" s="1"/>
  <c r="V1839" i="5"/>
  <c r="E1839" i="5"/>
  <c r="V1840" i="5"/>
  <c r="E1840" i="5"/>
  <c r="X1840" i="5" s="1"/>
  <c r="V1841" i="5"/>
  <c r="E1841" i="5"/>
  <c r="X1841" i="5" s="1"/>
  <c r="V1842" i="5"/>
  <c r="E1842" i="5"/>
  <c r="X1842" i="5" s="1"/>
  <c r="V1843" i="5"/>
  <c r="E1843" i="5"/>
  <c r="X1843" i="5" s="1"/>
  <c r="V1844" i="5"/>
  <c r="E1844" i="5"/>
  <c r="V1845" i="5"/>
  <c r="E1845" i="5"/>
  <c r="V1846" i="5"/>
  <c r="E1846" i="5"/>
  <c r="X1846" i="5" s="1"/>
  <c r="V1847" i="5"/>
  <c r="E1847" i="5"/>
  <c r="V1848" i="5"/>
  <c r="E1848" i="5"/>
  <c r="X1848" i="5" s="1"/>
  <c r="V1849" i="5"/>
  <c r="E1849" i="5"/>
  <c r="X1849" i="5" s="1"/>
  <c r="V1850" i="5"/>
  <c r="E1850" i="5"/>
  <c r="X1850" i="5" s="1"/>
  <c r="V1851" i="5"/>
  <c r="E1851" i="5"/>
  <c r="X1851" i="5" s="1"/>
  <c r="V1852" i="5"/>
  <c r="E1852" i="5"/>
  <c r="V1853" i="5"/>
  <c r="E1853" i="5"/>
  <c r="V1854" i="5"/>
  <c r="E1854" i="5"/>
  <c r="X1854" i="5" s="1"/>
  <c r="V1855" i="5"/>
  <c r="E1855" i="5"/>
  <c r="V1856" i="5"/>
  <c r="E1856" i="5"/>
  <c r="X1856" i="5" s="1"/>
  <c r="V1857" i="5"/>
  <c r="E1857" i="5"/>
  <c r="X1857" i="5" s="1"/>
  <c r="V1858" i="5"/>
  <c r="E1858" i="5"/>
  <c r="X1858" i="5" s="1"/>
  <c r="V1859" i="5"/>
  <c r="E1859" i="5"/>
  <c r="X1859" i="5" s="1"/>
  <c r="V1860" i="5"/>
  <c r="E1860" i="5"/>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V1870" i="5"/>
  <c r="E1870" i="5"/>
  <c r="X1870" i="5" s="1"/>
  <c r="V1871" i="5"/>
  <c r="E1871" i="5"/>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V1901" i="5"/>
  <c r="E1901" i="5"/>
  <c r="X1901" i="5" s="1"/>
  <c r="V1902" i="5"/>
  <c r="E1902" i="5"/>
  <c r="V1903" i="5"/>
  <c r="E1903" i="5"/>
  <c r="V1904" i="5"/>
  <c r="E1904" i="5"/>
  <c r="X1904" i="5" s="1"/>
  <c r="V1905" i="5"/>
  <c r="E1905" i="5"/>
  <c r="X1905" i="5" s="1"/>
  <c r="V1906" i="5"/>
  <c r="E1906" i="5"/>
  <c r="X1906" i="5" s="1"/>
  <c r="V1907" i="5"/>
  <c r="E1907" i="5"/>
  <c r="X1907" i="5" s="1"/>
  <c r="V1908" i="5"/>
  <c r="E1908" i="5"/>
  <c r="V1909" i="5"/>
  <c r="E1909" i="5"/>
  <c r="V1910" i="5"/>
  <c r="E1910" i="5"/>
  <c r="X1910" i="5" s="1"/>
  <c r="V1911" i="5"/>
  <c r="E1911" i="5"/>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V1941" i="5"/>
  <c r="E1941" i="5"/>
  <c r="V1942" i="5"/>
  <c r="E1942" i="5"/>
  <c r="X1942" i="5" s="1"/>
  <c r="V1943" i="5"/>
  <c r="E1943" i="5"/>
  <c r="V1944" i="5"/>
  <c r="E1944" i="5"/>
  <c r="X1944" i="5" s="1"/>
  <c r="V1945" i="5"/>
  <c r="E1945" i="5"/>
  <c r="X1945" i="5" s="1"/>
  <c r="V1946" i="5"/>
  <c r="E1946" i="5"/>
  <c r="X1946" i="5" s="1"/>
  <c r="V1947" i="5"/>
  <c r="E1947" i="5"/>
  <c r="X1947" i="5" s="1"/>
  <c r="V1948" i="5"/>
  <c r="E1948" i="5"/>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V2037" i="5"/>
  <c r="E2037" i="5"/>
  <c r="X2037" i="5" s="1"/>
  <c r="V2038" i="5"/>
  <c r="E2038" i="5"/>
  <c r="X2038" i="5" s="1"/>
  <c r="V2039" i="5"/>
  <c r="E2039" i="5"/>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V2069" i="5"/>
  <c r="E2069" i="5"/>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V2079" i="5"/>
  <c r="E2079" i="5"/>
  <c r="V2080" i="5"/>
  <c r="E2080" i="5"/>
  <c r="X2080" i="5" s="1"/>
  <c r="V2081" i="5"/>
  <c r="E2081" i="5"/>
  <c r="X2081" i="5" s="1"/>
  <c r="V2082" i="5"/>
  <c r="E2082" i="5"/>
  <c r="X2082" i="5" s="1"/>
  <c r="V2083" i="5"/>
  <c r="E2083" i="5"/>
  <c r="X2083" i="5" s="1"/>
  <c r="V2084" i="5"/>
  <c r="E2084" i="5"/>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V2094" i="5"/>
  <c r="E2094" i="5"/>
  <c r="X2094" i="5" s="1"/>
  <c r="V2095" i="5"/>
  <c r="E2095" i="5"/>
  <c r="V2096" i="5"/>
  <c r="E2096" i="5"/>
  <c r="X2096" i="5" s="1"/>
  <c r="V2097" i="5"/>
  <c r="E2097" i="5"/>
  <c r="X2097" i="5" s="1"/>
  <c r="V2098" i="5"/>
  <c r="E2098" i="5"/>
  <c r="X2098" i="5" s="1"/>
  <c r="V2099" i="5"/>
  <c r="E2099" i="5"/>
  <c r="X2099" i="5" s="1"/>
  <c r="V2100" i="5"/>
  <c r="E2100" i="5"/>
  <c r="V2101" i="5"/>
  <c r="E2101" i="5"/>
  <c r="V2102" i="5"/>
  <c r="E2102" i="5"/>
  <c r="X2102" i="5" s="1"/>
  <c r="V2103" i="5"/>
  <c r="E2103" i="5"/>
  <c r="V2104" i="5"/>
  <c r="E2104" i="5"/>
  <c r="X2104" i="5" s="1"/>
  <c r="V2105" i="5"/>
  <c r="E2105" i="5"/>
  <c r="X2105" i="5" s="1"/>
  <c r="V2106" i="5"/>
  <c r="E2106" i="5"/>
  <c r="X2106" i="5" s="1"/>
  <c r="V2107" i="5"/>
  <c r="E2107" i="5"/>
  <c r="X2107" i="5" s="1"/>
  <c r="V2108" i="5"/>
  <c r="E2108" i="5"/>
  <c r="V2109" i="5"/>
  <c r="E2109" i="5"/>
  <c r="X2109" i="5" s="1"/>
  <c r="V2110" i="5"/>
  <c r="E2110" i="5"/>
  <c r="V2111" i="5"/>
  <c r="E2111" i="5"/>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V2133" i="5"/>
  <c r="E2133" i="5"/>
  <c r="V2134" i="5"/>
  <c r="E2134" i="5"/>
  <c r="X2134" i="5" s="1"/>
  <c r="V2135" i="5"/>
  <c r="E2135" i="5"/>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V2157" i="5"/>
  <c r="E2157" i="5"/>
  <c r="V2158" i="5"/>
  <c r="E2158" i="5"/>
  <c r="X2158" i="5" s="1"/>
  <c r="V2159" i="5"/>
  <c r="E2159" i="5"/>
  <c r="V2160" i="5"/>
  <c r="E2160" i="5"/>
  <c r="X2160" i="5" s="1"/>
  <c r="V2161" i="5"/>
  <c r="E2161" i="5"/>
  <c r="X2161" i="5" s="1"/>
  <c r="V2162" i="5"/>
  <c r="E2162" i="5"/>
  <c r="X2162" i="5" s="1"/>
  <c r="V2163" i="5"/>
  <c r="E2163" i="5"/>
  <c r="X2163" i="5" s="1"/>
  <c r="V2164" i="5"/>
  <c r="E2164" i="5"/>
  <c r="V2165" i="5"/>
  <c r="E2165" i="5"/>
  <c r="V2166" i="5"/>
  <c r="E2166" i="5"/>
  <c r="X2166" i="5" s="1"/>
  <c r="V2167" i="5"/>
  <c r="E2167" i="5"/>
  <c r="V2168" i="5"/>
  <c r="E2168" i="5"/>
  <c r="X2168" i="5" s="1"/>
  <c r="V2169" i="5"/>
  <c r="E2169" i="5"/>
  <c r="X2169" i="5" s="1"/>
  <c r="V2170" i="5"/>
  <c r="E2170" i="5"/>
  <c r="X2170" i="5" s="1"/>
  <c r="V2171" i="5"/>
  <c r="E2171" i="5"/>
  <c r="X2171" i="5" s="1"/>
  <c r="V2172" i="5"/>
  <c r="E2172" i="5"/>
  <c r="V2173" i="5"/>
  <c r="E2173" i="5"/>
  <c r="V2174" i="5"/>
  <c r="E2174" i="5"/>
  <c r="X2174" i="5" s="1"/>
  <c r="V2175" i="5"/>
  <c r="E2175" i="5"/>
  <c r="V2176" i="5"/>
  <c r="E2176" i="5"/>
  <c r="X2176" i="5" s="1"/>
  <c r="V2177" i="5"/>
  <c r="E2177" i="5"/>
  <c r="X2177" i="5" s="1"/>
  <c r="V2178" i="5"/>
  <c r="E2178" i="5"/>
  <c r="X2178" i="5" s="1"/>
  <c r="V2179" i="5"/>
  <c r="E2179" i="5"/>
  <c r="X2179" i="5" s="1"/>
  <c r="V2180" i="5"/>
  <c r="E2180" i="5"/>
  <c r="V2181" i="5"/>
  <c r="E2181" i="5"/>
  <c r="V2182" i="5"/>
  <c r="E2182" i="5"/>
  <c r="X2182" i="5" s="1"/>
  <c r="V2183" i="5"/>
  <c r="E2183" i="5"/>
  <c r="V2184" i="5"/>
  <c r="E2184" i="5"/>
  <c r="X2184" i="5" s="1"/>
  <c r="V2185" i="5"/>
  <c r="E2185" i="5"/>
  <c r="X2185" i="5" s="1"/>
  <c r="V2186" i="5"/>
  <c r="E2186" i="5"/>
  <c r="X2186" i="5" s="1"/>
  <c r="V2187" i="5"/>
  <c r="E2187" i="5"/>
  <c r="X2187" i="5" s="1"/>
  <c r="V2188" i="5"/>
  <c r="E2188" i="5"/>
  <c r="V2189" i="5"/>
  <c r="E2189" i="5"/>
  <c r="V2190" i="5"/>
  <c r="E2190" i="5"/>
  <c r="X2190" i="5" s="1"/>
  <c r="V2191" i="5"/>
  <c r="E2191" i="5"/>
  <c r="V2192" i="5"/>
  <c r="E2192" i="5"/>
  <c r="X2192" i="5" s="1"/>
  <c r="V2193" i="5"/>
  <c r="E2193" i="5"/>
  <c r="X2193" i="5" s="1"/>
  <c r="V2194" i="5"/>
  <c r="E2194" i="5"/>
  <c r="X2194" i="5" s="1"/>
  <c r="V2195" i="5"/>
  <c r="E2195" i="5"/>
  <c r="X2195" i="5" s="1"/>
  <c r="V2196" i="5"/>
  <c r="E2196" i="5"/>
  <c r="V2197" i="5"/>
  <c r="E2197" i="5"/>
  <c r="V2198" i="5"/>
  <c r="E2198" i="5"/>
  <c r="X2198" i="5" s="1"/>
  <c r="V2199" i="5"/>
  <c r="E2199" i="5"/>
  <c r="V2200" i="5"/>
  <c r="E2200" i="5"/>
  <c r="X2200" i="5" s="1"/>
  <c r="V2201" i="5"/>
  <c r="E2201" i="5"/>
  <c r="X2201" i="5" s="1"/>
  <c r="V2202" i="5"/>
  <c r="E2202" i="5"/>
  <c r="X2202" i="5" s="1"/>
  <c r="V2203" i="5"/>
  <c r="E2203" i="5"/>
  <c r="X2203" i="5" s="1"/>
  <c r="V2204" i="5"/>
  <c r="E2204" i="5"/>
  <c r="V2205" i="5"/>
  <c r="E2205" i="5"/>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V2214" i="5"/>
  <c r="E2214" i="5"/>
  <c r="X2214" i="5" s="1"/>
  <c r="V2215" i="5"/>
  <c r="E2215" i="5"/>
  <c r="V2216" i="5"/>
  <c r="E2216" i="5"/>
  <c r="X2216" i="5" s="1"/>
  <c r="V2217" i="5"/>
  <c r="E2217" i="5"/>
  <c r="X2217" i="5" s="1"/>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V2237" i="5"/>
  <c r="E2237" i="5"/>
  <c r="V2238" i="5"/>
  <c r="E2238" i="5"/>
  <c r="X2238" i="5" s="1"/>
  <c r="V2239" i="5"/>
  <c r="E2239" i="5"/>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V2254" i="5"/>
  <c r="E2254" i="5"/>
  <c r="X2254" i="5" s="1"/>
  <c r="V2255" i="5"/>
  <c r="E2255" i="5"/>
  <c r="V2256" i="5"/>
  <c r="E2256" i="5"/>
  <c r="X2256" i="5" s="1"/>
  <c r="V2257" i="5"/>
  <c r="E2257" i="5"/>
  <c r="X2257" i="5" s="1"/>
  <c r="V2258" i="5"/>
  <c r="E2258" i="5"/>
  <c r="X2258" i="5" s="1"/>
  <c r="V2259" i="5"/>
  <c r="E2259" i="5"/>
  <c r="X2259" i="5" s="1"/>
  <c r="V2260" i="5"/>
  <c r="E2260" i="5"/>
  <c r="V2261" i="5"/>
  <c r="E2261" i="5"/>
  <c r="V2262" i="5"/>
  <c r="E2262" i="5"/>
  <c r="X2262" i="5" s="1"/>
  <c r="V2263" i="5"/>
  <c r="E2263" i="5"/>
  <c r="V2264" i="5"/>
  <c r="E2264" i="5"/>
  <c r="X2264" i="5" s="1"/>
  <c r="V2265" i="5"/>
  <c r="E2265" i="5"/>
  <c r="X2265" i="5" s="1"/>
  <c r="V2266" i="5"/>
  <c r="E2266" i="5"/>
  <c r="X2266" i="5" s="1"/>
  <c r="V2267" i="5"/>
  <c r="E2267" i="5"/>
  <c r="X2267" i="5" s="1"/>
  <c r="V2268" i="5"/>
  <c r="E2268" i="5"/>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V2293" i="5"/>
  <c r="E2293" i="5"/>
  <c r="V2294" i="5"/>
  <c r="E2294" i="5"/>
  <c r="X2294" i="5" s="1"/>
  <c r="V2295" i="5"/>
  <c r="E2295" i="5"/>
  <c r="V2296" i="5"/>
  <c r="E2296" i="5"/>
  <c r="X2296" i="5" s="1"/>
  <c r="V2297" i="5"/>
  <c r="E2297" i="5"/>
  <c r="X2297" i="5" s="1"/>
  <c r="V2298" i="5"/>
  <c r="E2298" i="5"/>
  <c r="X2298" i="5" s="1"/>
  <c r="V2299" i="5"/>
  <c r="E2299" i="5"/>
  <c r="X2299" i="5" s="1"/>
  <c r="V2300" i="5"/>
  <c r="E2300" i="5"/>
  <c r="V2301" i="5"/>
  <c r="E2301" i="5"/>
  <c r="V2302" i="5"/>
  <c r="E2302" i="5"/>
  <c r="X2302" i="5" s="1"/>
  <c r="V2303" i="5"/>
  <c r="E2303" i="5"/>
  <c r="V2304" i="5"/>
  <c r="E2304" i="5"/>
  <c r="X2304" i="5" s="1"/>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V2318" i="5"/>
  <c r="E2318" i="5"/>
  <c r="X2318" i="5" s="1"/>
  <c r="V2319" i="5"/>
  <c r="E2319" i="5"/>
  <c r="V2320" i="5"/>
  <c r="E2320" i="5"/>
  <c r="X2320" i="5" s="1"/>
  <c r="V2321" i="5"/>
  <c r="E2321" i="5"/>
  <c r="X2321" i="5" s="1"/>
  <c r="V2322" i="5"/>
  <c r="E2322" i="5"/>
  <c r="X2322" i="5" s="1"/>
  <c r="V2323" i="5"/>
  <c r="E2323" i="5"/>
  <c r="X2323" i="5" s="1"/>
  <c r="V2324" i="5"/>
  <c r="E2324" i="5"/>
  <c r="V2325" i="5"/>
  <c r="E2325" i="5"/>
  <c r="V2326" i="5"/>
  <c r="E2326" i="5"/>
  <c r="X2326" i="5" s="1"/>
  <c r="V2327" i="5"/>
  <c r="E2327" i="5"/>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X2339" i="5" s="1"/>
  <c r="V2340" i="5"/>
  <c r="E2340" i="5"/>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V2381" i="5"/>
  <c r="E2381" i="5"/>
  <c r="V2382" i="5"/>
  <c r="E2382" i="5"/>
  <c r="X2382" i="5" s="1"/>
  <c r="V2383" i="5"/>
  <c r="E2383" i="5"/>
  <c r="V2384" i="5"/>
  <c r="E2384" i="5"/>
  <c r="X2384" i="5" s="1"/>
  <c r="V2385" i="5"/>
  <c r="E2385" i="5"/>
  <c r="X2385" i="5" s="1"/>
  <c r="V2386" i="5"/>
  <c r="E2386" i="5"/>
  <c r="X2386" i="5" s="1"/>
  <c r="V2387" i="5"/>
  <c r="E2387" i="5"/>
  <c r="X2387" i="5" s="1"/>
  <c r="V2388" i="5"/>
  <c r="E2388" i="5"/>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V2398" i="5"/>
  <c r="E2398" i="5"/>
  <c r="X2398" i="5" s="1"/>
  <c r="V2399" i="5"/>
  <c r="E2399" i="5"/>
  <c r="V2400" i="5"/>
  <c r="E2400" i="5"/>
  <c r="X2400" i="5" s="1"/>
  <c r="V2401" i="5"/>
  <c r="E2401" i="5"/>
  <c r="X2401" i="5" s="1"/>
  <c r="V2402" i="5"/>
  <c r="E2402" i="5"/>
  <c r="X2402" i="5" s="1"/>
  <c r="V2403" i="5"/>
  <c r="E2403" i="5"/>
  <c r="X2403" i="5" s="1"/>
  <c r="V2404" i="5"/>
  <c r="E2404" i="5"/>
  <c r="V2405" i="5"/>
  <c r="E2405" i="5"/>
  <c r="V2406" i="5"/>
  <c r="E2406" i="5"/>
  <c r="X2406" i="5" s="1"/>
  <c r="V2407" i="5"/>
  <c r="E2407" i="5"/>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V2477" i="5"/>
  <c r="E2477" i="5"/>
  <c r="X2477" i="5" s="1"/>
  <c r="V2478" i="5"/>
  <c r="E2478" i="5"/>
  <c r="V2479" i="5"/>
  <c r="E2479" i="5"/>
  <c r="V2480" i="5"/>
  <c r="E2480" i="5"/>
  <c r="X2480" i="5" s="1"/>
  <c r="V2481" i="5"/>
  <c r="E2481" i="5"/>
  <c r="X2481" i="5" s="1"/>
  <c r="V2482" i="5"/>
  <c r="E2482" i="5"/>
  <c r="X2482" i="5" s="1"/>
  <c r="V2483" i="5"/>
  <c r="E2483" i="5"/>
  <c r="X2483" i="5" s="1"/>
  <c r="V2484" i="5"/>
  <c r="E2484" i="5"/>
  <c r="V2485" i="5"/>
  <c r="E2485" i="5"/>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c r="H13" i="6"/>
  <c r="B12" i="6"/>
  <c r="G12" i="6"/>
  <c r="H12" i="6"/>
  <c r="D12" i="6"/>
  <c r="B11" i="6"/>
  <c r="G11" i="6"/>
  <c r="H11" i="6"/>
  <c r="D11" i="6"/>
  <c r="G10" i="6"/>
  <c r="H10" i="6"/>
  <c r="D10" i="6" s="1"/>
  <c r="G9" i="6"/>
  <c r="H9" i="6" s="1"/>
  <c r="D9" i="6" s="1"/>
  <c r="B8" i="6"/>
  <c r="G8" i="6" s="1"/>
  <c r="H8" i="6" s="1"/>
  <c r="D8" i="6" s="1"/>
  <c r="B7" i="6"/>
  <c r="G7" i="6"/>
  <c r="H7" i="6"/>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6" i="5"/>
  <c r="R45" i="5"/>
  <c r="R44" i="5"/>
  <c r="X42" i="5"/>
  <c r="R37" i="5"/>
  <c r="R34" i="5"/>
  <c r="R33" i="5"/>
  <c r="AB18" i="5"/>
  <c r="R6" i="5"/>
  <c r="AB6" i="5"/>
  <c r="B90" i="4"/>
  <c r="H67" i="4"/>
  <c r="P47" i="4"/>
  <c r="B47" i="4" s="1"/>
  <c r="A32" i="6" s="1"/>
  <c r="P46" i="4"/>
  <c r="P45" i="4"/>
  <c r="P44" i="4"/>
  <c r="P43" i="4"/>
  <c r="Q43" i="4" s="1"/>
  <c r="P41" i="4"/>
  <c r="P40" i="4"/>
  <c r="P39" i="4"/>
  <c r="P38" i="4"/>
  <c r="P37" i="4"/>
  <c r="Q37" i="4"/>
  <c r="B79" i="4" s="1"/>
  <c r="A57" i="6" s="1"/>
  <c r="P35" i="4"/>
  <c r="P34" i="4"/>
  <c r="P33" i="4"/>
  <c r="P32" i="4"/>
  <c r="P31" i="4"/>
  <c r="Q31" i="4" s="1"/>
  <c r="P29" i="4"/>
  <c r="B29" i="4" s="1"/>
  <c r="A17" i="6" s="1"/>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79" i="5"/>
  <c r="F79" i="5"/>
  <c r="X79" i="5"/>
  <c r="I79" i="5"/>
  <c r="X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R125" i="5"/>
  <c r="AB1447" i="5"/>
  <c r="S1447"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X19" i="5"/>
  <c r="X35" i="5"/>
  <c r="R35" i="5"/>
  <c r="H139" i="5"/>
  <c r="R139" i="5"/>
  <c r="J139" i="5"/>
  <c r="I139" i="5"/>
  <c r="F139" i="5"/>
  <c r="F193" i="5"/>
  <c r="H227" i="5"/>
  <c r="R227" i="5"/>
  <c r="F227" i="5"/>
  <c r="J227" i="5"/>
  <c r="I227" i="5"/>
  <c r="R41" i="5"/>
  <c r="X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X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R57" i="5"/>
  <c r="I57" i="5"/>
  <c r="F105" i="5"/>
  <c r="R105" i="5"/>
  <c r="H119" i="5"/>
  <c r="F119" i="5"/>
  <c r="I119" i="5"/>
  <c r="R119" i="5"/>
  <c r="J119" i="5"/>
  <c r="R197" i="5"/>
  <c r="F197" i="5"/>
  <c r="H223" i="5"/>
  <c r="R223" i="5"/>
  <c r="J223" i="5"/>
  <c r="F223" i="5"/>
  <c r="I223" i="5"/>
  <c r="X223" i="5"/>
  <c r="R229" i="5"/>
  <c r="F229" i="5"/>
  <c r="R337" i="5"/>
  <c r="J337" i="5"/>
  <c r="H337" i="5"/>
  <c r="F337" i="5"/>
  <c r="X31"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H62" i="5"/>
  <c r="X45"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X33" i="5"/>
  <c r="X49" i="5"/>
  <c r="I66" i="5"/>
  <c r="I82"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AB32" i="5"/>
  <c r="J55" i="5"/>
  <c r="X69"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AB34" i="5"/>
  <c r="AB38" i="5"/>
  <c r="AB42" i="5"/>
  <c r="AB46"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60" i="5"/>
  <c r="X68"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X1261"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X1597" i="5"/>
  <c r="R1597" i="5"/>
  <c r="J1597" i="5"/>
  <c r="R1601" i="5"/>
  <c r="J1601" i="5"/>
  <c r="X1605"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X1908" i="5"/>
  <c r="J1908"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6" i="5"/>
  <c r="X2004"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4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I678" i="5"/>
  <c r="H678" i="5"/>
  <c r="J987" i="5"/>
  <c r="S606" i="5"/>
  <c r="S610" i="5"/>
  <c r="S598" i="5"/>
  <c r="X221" i="5"/>
  <c r="X165" i="5"/>
  <c r="X37" i="5"/>
  <c r="X504" i="5"/>
  <c r="X503" i="5"/>
  <c r="X535" i="5"/>
  <c r="X21" i="5"/>
  <c r="X149" i="5"/>
  <c r="X559" i="5"/>
  <c r="S532" i="5"/>
  <c r="X336" i="5"/>
  <c r="X356" i="5"/>
  <c r="S356" i="5"/>
  <c r="X20" i="5"/>
  <c r="X301" i="5"/>
  <c r="X34" i="5"/>
  <c r="S343" i="5"/>
  <c r="X333" i="5"/>
  <c r="X335" i="5"/>
  <c r="X325" i="5"/>
  <c r="X38" i="5"/>
  <c r="X46" i="5"/>
  <c r="S315" i="5"/>
  <c r="X48" i="5"/>
  <c r="X22" i="5"/>
  <c r="X327" i="5"/>
  <c r="X311" i="5"/>
  <c r="X253" i="5"/>
  <c r="X50" i="5"/>
  <c r="X317" i="5"/>
  <c r="X373" i="5"/>
  <c r="X62" i="5"/>
  <c r="X357" i="5"/>
  <c r="S357" i="5"/>
  <c r="X383" i="5"/>
  <c r="S383" i="5"/>
  <c r="X92" i="5"/>
  <c r="X76" i="5"/>
  <c r="X44" i="5"/>
  <c r="X319" i="5"/>
  <c r="X285"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2213" i="5"/>
  <c r="R808" i="5"/>
  <c r="J239" i="5"/>
  <c r="J2133" i="5"/>
  <c r="J2161" i="5"/>
  <c r="X1919"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H41" i="6" s="1"/>
  <c r="D41" i="6" s="1"/>
  <c r="B31" i="6"/>
  <c r="G31" i="6" s="1"/>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6" i="6" s="1"/>
  <c r="X18" i="5"/>
  <c r="B37" i="6"/>
  <c r="G37" i="6"/>
  <c r="B40" i="6"/>
  <c r="G40" i="6" s="1"/>
  <c r="B50" i="6"/>
  <c r="G50" i="6" s="1"/>
  <c r="B25" i="6"/>
  <c r="G25" i="6"/>
  <c r="B35" i="6"/>
  <c r="G35" i="6" s="1"/>
  <c r="X6" i="5"/>
  <c r="B39" i="6"/>
  <c r="G39" i="6" s="1"/>
  <c r="F24" i="6"/>
  <c r="F44" i="6" s="1"/>
  <c r="B44" i="6"/>
  <c r="G44" i="6" s="1"/>
  <c r="B49" i="6"/>
  <c r="G49" i="6" s="1"/>
  <c r="B34" i="6"/>
  <c r="G34" i="6"/>
  <c r="B29" i="6"/>
  <c r="G29" i="6" s="1"/>
  <c r="B24" i="6"/>
  <c r="G24" i="6" s="1"/>
  <c r="H24" i="6" s="1"/>
  <c r="D24" i="6" s="1"/>
  <c r="G19" i="6"/>
  <c r="H19" i="6" s="1"/>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D21" i="6" s="1"/>
  <c r="B36" i="6"/>
  <c r="G36" i="6" s="1"/>
  <c r="G20" i="6"/>
  <c r="B45" i="6"/>
  <c r="G45" i="6"/>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68" i="6"/>
  <c r="F32" i="6"/>
  <c r="H32" i="6" s="1"/>
  <c r="D32" i="6" s="1"/>
  <c r="F52"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6" i="5"/>
  <c r="X589" i="5"/>
  <c r="X597" i="5"/>
  <c r="S597" i="5"/>
  <c r="X599" i="5"/>
  <c r="S599" i="5"/>
  <c r="X140" i="5"/>
  <c r="X493" i="5"/>
  <c r="S611" i="5"/>
  <c r="X220" i="5"/>
  <c r="S601" i="5"/>
  <c r="X340" i="5"/>
  <c r="X287" i="5"/>
  <c r="X407" i="5"/>
  <c r="X180" i="5"/>
  <c r="X375" i="5"/>
  <c r="X244" i="5"/>
  <c r="X276" i="5"/>
  <c r="X567" i="5"/>
  <c r="X151" i="5"/>
  <c r="X596" i="5"/>
  <c r="X524" i="5"/>
  <c r="X496" i="5"/>
  <c r="X103" i="5"/>
  <c r="X320" i="5"/>
  <c r="X212" i="5"/>
  <c r="X188" i="5"/>
  <c r="X565" i="5"/>
  <c r="X359" i="5"/>
  <c r="X517" i="5"/>
  <c r="X591" i="5"/>
  <c r="X204" i="5"/>
  <c r="X439" i="5"/>
  <c r="S600" i="5"/>
  <c r="X447" i="5"/>
  <c r="X365" i="5"/>
  <c r="X423" i="5"/>
  <c r="X191" i="5"/>
  <c r="X108" i="5"/>
  <c r="X164" i="5"/>
  <c r="X308" i="5"/>
  <c r="X200" i="5"/>
  <c r="X316" i="5"/>
  <c r="S382" i="5"/>
  <c r="X367" i="5"/>
  <c r="X525" i="5"/>
  <c r="X116" i="5"/>
  <c r="X236" i="5"/>
  <c r="X268" i="5"/>
  <c r="X300" i="5"/>
  <c r="X469" i="5"/>
  <c r="X431" i="5"/>
  <c r="X277" i="5"/>
  <c r="X334" i="5"/>
  <c r="X207" i="5"/>
  <c r="X533" i="5"/>
  <c r="S533" i="5"/>
  <c r="X485" i="5"/>
  <c r="X148" i="5"/>
  <c r="X575" i="5"/>
  <c r="S355" i="5"/>
  <c r="X541" i="5"/>
  <c r="X588" i="5"/>
  <c r="X330" i="5"/>
  <c r="X391" i="5"/>
  <c r="S602" i="5"/>
  <c r="X350" i="5"/>
  <c r="X573" i="5"/>
  <c r="X312" i="5"/>
  <c r="X156" i="5"/>
  <c r="X549" i="5"/>
  <c r="X124" i="5"/>
  <c r="S603" i="5"/>
  <c r="X477" i="5"/>
  <c r="X228" i="5"/>
  <c r="X260" i="5"/>
  <c r="X292" i="5"/>
  <c r="X394" i="5"/>
  <c r="X605" i="5"/>
  <c r="S605" i="5"/>
  <c r="X279" i="5"/>
  <c r="X102" i="5"/>
  <c r="X189" i="5"/>
  <c r="X172" i="5"/>
  <c r="X581" i="5"/>
  <c r="X607" i="5"/>
  <c r="S607" i="5"/>
  <c r="X557" i="5"/>
  <c r="X501" i="5"/>
  <c r="X132" i="5"/>
  <c r="X324" i="5"/>
  <c r="X509" i="5"/>
  <c r="X303" i="5"/>
  <c r="X43" i="5"/>
  <c r="X215" i="5"/>
  <c r="X580" i="5"/>
  <c r="X556" i="5"/>
  <c r="X87" i="5"/>
  <c r="S314" i="5"/>
  <c r="X463" i="5"/>
  <c r="X136" i="5"/>
  <c r="X460" i="5"/>
  <c r="X196" i="5"/>
  <c r="X252" i="5"/>
  <c r="X284" i="5"/>
  <c r="X583" i="5"/>
  <c r="X261" i="5"/>
  <c r="X415" i="5"/>
  <c r="X293" i="5"/>
  <c r="X239" i="5"/>
  <c r="X608" i="5"/>
  <c r="X71"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0" i="5"/>
  <c r="R13" i="5"/>
  <c r="R7" i="5"/>
  <c r="R17" i="5"/>
  <c r="R12" i="5"/>
  <c r="R9" i="5"/>
  <c r="R15" i="5"/>
  <c r="R11" i="5"/>
  <c r="R14" i="5"/>
  <c r="X13" i="5"/>
  <c r="X10" i="5"/>
  <c r="X9" i="5"/>
  <c r="X12" i="5"/>
  <c r="X14" i="5"/>
  <c r="X17" i="5"/>
  <c r="X11" i="5"/>
  <c r="X15" i="5"/>
  <c r="X8" i="5"/>
  <c r="X7" i="5"/>
  <c r="X16" i="5"/>
  <c r="S35" i="5"/>
  <c r="S21" i="5"/>
  <c r="S20" i="5"/>
  <c r="S17" i="5"/>
  <c r="S50" i="5"/>
  <c r="S46" i="5"/>
  <c r="S47" i="5"/>
  <c r="S40" i="5"/>
  <c r="T35" i="5"/>
  <c r="S28" i="5"/>
  <c r="S42" i="5"/>
  <c r="S14" i="5"/>
  <c r="G64" i="6" a="1"/>
  <c r="S27" i="5"/>
  <c r="S45" i="5"/>
  <c r="S13" i="5"/>
  <c r="S12" i="5"/>
  <c r="S43" i="5"/>
  <c r="S26" i="5"/>
  <c r="S7" i="5"/>
  <c r="S25" i="5"/>
  <c r="S10" i="5"/>
  <c r="S22" i="5"/>
  <c r="S39" i="5"/>
  <c r="S33" i="5"/>
  <c r="S29" i="5"/>
  <c r="S23" i="5"/>
  <c r="S11" i="5"/>
  <c r="S32" i="5"/>
  <c r="S48" i="5"/>
  <c r="S16" i="5"/>
  <c r="S41" i="5"/>
  <c r="S5" i="5"/>
  <c r="S15" i="5"/>
  <c r="S36" i="5"/>
  <c r="S18" i="5"/>
  <c r="S31" i="5"/>
  <c r="S44" i="5"/>
  <c r="S49" i="5"/>
  <c r="S9" i="5"/>
  <c r="T21" i="5"/>
  <c r="S19" i="5"/>
  <c r="S34" i="5"/>
  <c r="S24" i="5"/>
  <c r="S37" i="5"/>
  <c r="S30" i="5"/>
  <c r="S38" i="5"/>
  <c r="S8" i="5"/>
  <c r="T20" i="5"/>
  <c r="G68" i="6" l="1"/>
  <c r="H68" i="6" s="1"/>
  <c r="C68" i="6" s="1"/>
  <c r="C10" i="6"/>
  <c r="H46" i="6"/>
  <c r="D46" i="6" s="1"/>
  <c r="F51" i="6"/>
  <c r="H51" i="6" s="1"/>
  <c r="D51" i="6" s="1"/>
  <c r="F36" i="6"/>
  <c r="H36" i="6" s="1"/>
  <c r="F31" i="6"/>
  <c r="H31" i="6" s="1"/>
  <c r="D31" i="6" s="1"/>
  <c r="F67" i="6"/>
  <c r="B81" i="4"/>
  <c r="A58" i="6" s="1"/>
  <c r="B83" i="4"/>
  <c r="A59" i="6" s="1"/>
  <c r="B85" i="4"/>
  <c r="A60" i="6" s="1"/>
  <c r="B43" i="4"/>
  <c r="A28" i="6" s="1"/>
  <c r="B67" i="4"/>
  <c r="A48" i="6" s="1"/>
  <c r="B37" i="4"/>
  <c r="A23" i="6" s="1"/>
  <c r="B31" i="4"/>
  <c r="A18" i="6" s="1"/>
  <c r="H20" i="6"/>
  <c r="K65" i="6"/>
  <c r="D19" i="6"/>
  <c r="H44" i="6"/>
  <c r="D44" i="6" s="1"/>
  <c r="B55" i="4"/>
  <c r="A38" i="6" s="1"/>
  <c r="C19" i="6"/>
  <c r="C2" i="6"/>
  <c r="B87" i="4"/>
  <c r="A62" i="6" s="1"/>
  <c r="D22" i="6"/>
  <c r="K68" i="6"/>
  <c r="H47" i="6"/>
  <c r="D47" i="6" s="1"/>
  <c r="H52" i="6"/>
  <c r="D52" i="6" s="1"/>
  <c r="C37" i="6"/>
  <c r="H27" i="6"/>
  <c r="D27" i="6" s="1"/>
  <c r="B52" i="6"/>
  <c r="G52" i="6" s="1"/>
  <c r="C17" i="6"/>
  <c r="F42" i="6"/>
  <c r="H42" i="6" s="1"/>
  <c r="D42" i="6" s="1"/>
  <c r="C22" i="6"/>
  <c r="F37" i="6"/>
  <c r="H37" i="6" s="1"/>
  <c r="D37" i="6" s="1"/>
  <c r="C27" i="6"/>
  <c r="C32" i="6"/>
  <c r="K67" i="6"/>
  <c r="D16" i="6"/>
  <c r="C21" i="6"/>
  <c r="C46" i="6"/>
  <c r="C16" i="6"/>
  <c r="C26" i="6"/>
  <c r="C51" i="6"/>
  <c r="C41" i="6"/>
  <c r="C31" i="6"/>
  <c r="C20" i="6"/>
  <c r="D20" i="6"/>
  <c r="K66" i="6"/>
  <c r="F35" i="6"/>
  <c r="H35" i="6" s="1"/>
  <c r="D35" i="6" s="1"/>
  <c r="F40" i="6"/>
  <c r="H40" i="6" s="1"/>
  <c r="D40" i="6" s="1"/>
  <c r="F45" i="6"/>
  <c r="H45" i="6" s="1"/>
  <c r="D45" i="6" s="1"/>
  <c r="F50" i="6"/>
  <c r="H50" i="6" s="1"/>
  <c r="D50" i="6" s="1"/>
  <c r="F66" i="6"/>
  <c r="F30" i="6"/>
  <c r="H30" i="6" s="1"/>
  <c r="D30" i="6" s="1"/>
  <c r="H25" i="6"/>
  <c r="D25" i="6" s="1"/>
  <c r="C11" i="6"/>
  <c r="C45" i="6"/>
  <c r="C25" i="6"/>
  <c r="C24" i="6"/>
  <c r="C14" i="6"/>
  <c r="B89" i="4"/>
  <c r="A63" i="6" s="1"/>
  <c r="F29" i="6"/>
  <c r="H29" i="6" s="1"/>
  <c r="D29" i="6" s="1"/>
  <c r="F49" i="6"/>
  <c r="H49" i="6" s="1"/>
  <c r="D49" i="6" s="1"/>
  <c r="F39" i="6"/>
  <c r="H39" i="6" s="1"/>
  <c r="D39" i="6" s="1"/>
  <c r="F34" i="6"/>
  <c r="H34" i="6" s="1"/>
  <c r="D34" i="6" s="1"/>
  <c r="C44" i="6"/>
  <c r="F54" i="6"/>
  <c r="B53" i="4"/>
  <c r="A37" i="6" s="1"/>
  <c r="C12" i="6"/>
  <c r="D37" i="4"/>
  <c r="B70" i="4"/>
  <c r="A51" i="6" s="1"/>
  <c r="A26" i="6"/>
  <c r="A27" i="6"/>
  <c r="B52" i="4"/>
  <c r="A36" i="6" s="1"/>
  <c r="B64" i="4"/>
  <c r="A46" i="6" s="1"/>
  <c r="C9" i="6"/>
  <c r="C8" i="6"/>
  <c r="D74" i="4"/>
  <c r="C5" i="6"/>
  <c r="B32" i="4"/>
  <c r="A19" i="6" s="1"/>
  <c r="G55" i="4"/>
  <c r="G67" i="4"/>
  <c r="G43" i="4"/>
  <c r="B34" i="4"/>
  <c r="A21" i="6" s="1"/>
  <c r="D55" i="4"/>
  <c r="D67" i="4"/>
  <c r="D31" i="4"/>
  <c r="D49" i="4"/>
  <c r="G31" i="4"/>
  <c r="D43" i="4"/>
  <c r="B69" i="4"/>
  <c r="A50" i="6" s="1"/>
  <c r="C7" i="6"/>
  <c r="D6" i="6"/>
  <c r="C6" i="6"/>
  <c r="A24" i="6"/>
  <c r="C4" i="6"/>
  <c r="B56" i="4"/>
  <c r="A39" i="6" s="1"/>
  <c r="B50" i="4"/>
  <c r="A34" i="6" s="1"/>
  <c r="B35" i="4"/>
  <c r="A22" i="6" s="1"/>
  <c r="G65" i="6"/>
  <c r="H65" i="6" s="1"/>
  <c r="B68" i="4"/>
  <c r="A49" i="6" s="1"/>
  <c r="B63" i="4"/>
  <c r="A45" i="6" s="1"/>
  <c r="B57" i="4"/>
  <c r="A40" i="6" s="1"/>
  <c r="G74" i="4"/>
  <c r="G67" i="6"/>
  <c r="H67" i="6" s="1"/>
  <c r="G37" i="4"/>
  <c r="G66" i="6"/>
  <c r="G49" i="4"/>
  <c r="G64" i="6"/>
  <c r="F69" i="6"/>
  <c r="B59" i="4"/>
  <c r="A42" i="6" s="1"/>
  <c r="B33" i="4"/>
  <c r="A20" i="6" s="1"/>
  <c r="B51" i="4"/>
  <c r="A35" i="6" s="1"/>
  <c r="B71" i="4"/>
  <c r="A52" i="6" s="1"/>
  <c r="T44" i="5"/>
  <c r="T36" i="5"/>
  <c r="T28" i="5"/>
  <c r="T30" i="5"/>
  <c r="T47" i="5"/>
  <c r="T23" i="5"/>
  <c r="T45" i="5"/>
  <c r="T15" i="5"/>
  <c r="T39" i="5"/>
  <c r="T18" i="5"/>
  <c r="T46" i="5"/>
  <c r="T40" i="5"/>
  <c r="T11" i="5"/>
  <c r="T17" i="5"/>
  <c r="T50" i="5"/>
  <c r="T37" i="5"/>
  <c r="T7" i="5"/>
  <c r="T38" i="5"/>
  <c r="T32" i="5"/>
  <c r="T9" i="5"/>
  <c r="T19" i="5"/>
  <c r="T49" i="5"/>
  <c r="T34" i="5"/>
  <c r="T29" i="5"/>
  <c r="T33" i="5"/>
  <c r="T31" i="5"/>
  <c r="T8" i="5"/>
  <c r="T10" i="5"/>
  <c r="T26" i="5"/>
  <c r="T27" i="5"/>
  <c r="T13" i="5"/>
  <c r="T25" i="5"/>
  <c r="T43" i="5"/>
  <c r="T24" i="5"/>
  <c r="T41" i="5"/>
  <c r="T48" i="5"/>
  <c r="T42" i="5"/>
  <c r="T22" i="5"/>
  <c r="T16" i="5"/>
  <c r="T14" i="5"/>
  <c r="D68" i="6" l="1"/>
  <c r="C40" i="6"/>
  <c r="C35" i="6"/>
  <c r="D36" i="6"/>
  <c r="C36" i="6"/>
  <c r="C42" i="6"/>
  <c r="C47" i="6"/>
  <c r="C52" i="6"/>
  <c r="C30" i="6"/>
  <c r="C50" i="6"/>
  <c r="H66" i="6"/>
  <c r="C66" i="6" s="1"/>
  <c r="C29" i="6"/>
  <c r="C34" i="6"/>
  <c r="C49" i="6"/>
  <c r="C39" i="6"/>
  <c r="F62" i="6"/>
  <c r="H62" i="6" s="1"/>
  <c r="F58" i="6"/>
  <c r="H58" i="6" s="1"/>
  <c r="F60" i="6"/>
  <c r="H60" i="6" s="1"/>
  <c r="F63" i="6"/>
  <c r="H63" i="6" s="1"/>
  <c r="F59" i="6"/>
  <c r="H59" i="6" s="1"/>
  <c r="F55" i="6"/>
  <c r="H54" i="6"/>
  <c r="F57" i="6"/>
  <c r="H57" i="6" s="1"/>
  <c r="D67" i="6"/>
  <c r="C67" i="6"/>
  <c r="D65" i="6"/>
  <c r="C65" i="6"/>
  <c r="H69" i="6"/>
  <c r="C69" i="6"/>
  <c r="H64" i="6"/>
  <c r="B64" i="6"/>
  <c r="D66" i="6" l="1"/>
  <c r="D57" i="6"/>
  <c r="C57" i="6"/>
  <c r="D54" i="6"/>
  <c r="C54" i="6"/>
  <c r="F56" i="6"/>
  <c r="H56" i="6" s="1"/>
  <c r="H55" i="6"/>
  <c r="D59" i="6"/>
  <c r="C59" i="6"/>
  <c r="D63" i="6"/>
  <c r="C63" i="6"/>
  <c r="D60" i="6"/>
  <c r="C60" i="6"/>
  <c r="D58" i="6"/>
  <c r="C58" i="6"/>
  <c r="D62" i="6"/>
  <c r="C62" i="6"/>
  <c r="C64" i="6"/>
  <c r="D6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<sst xmlns="http://schemas.openxmlformats.org/spreadsheetml/2006/main" count="22705" uniqueCount="15847">
  <si>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</si>
  <si>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</si>
  <si>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</si>
  <si>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</si>
  <si>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</si>
  <si>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</si>
  <si>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</si>
  <si>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</si>
  <si>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</si>
  <si>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</si>
  <si>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</si>
  <si>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</si>
  <si>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</si>
  <si>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</si>
  <si>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</si>
  <si>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</si>
  <si>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</si>
  <si>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</si>
  <si>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</si>
  <si>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</si>
  <si>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</si>
  <si>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</si>
  <si>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</si>
  <si>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</si>
  <si>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</si>
  <si>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</si>
  <si>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</si>
  <si>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</si>
  <si>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</si>
  <si>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</si>
  <si>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</si>
  <si>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</si>
  <si>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</si>
  <si>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</si>
  <si>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</si>
  <si>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</si>
  <si>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</si>
  <si>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</si>
  <si>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</si>
  <si>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</si>
  <si>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</si>
  <si>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</si>
  <si>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</si>
  <si>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</si>
  <si>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</si>
  <si>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</si>
  <si>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</si>
  <si>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</si>
  <si>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</si>
  <si>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</si>
  <si>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</si>
  <si>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</si>
  <si>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</si>
  <si>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</si>
  <si>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</si>
  <si>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</si>
  <si>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</si>
  <si>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</si>
  <si>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</si>
  <si>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</si>
  <si>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</si>
  <si>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</si>
  <si>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</si>
  <si>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</si>
  <si>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</si>
  <si>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</si>
  <si>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</si>
  <si>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</si>
  <si>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</si>
  <si>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</si>
  <si>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</si>
  <si>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</si>
  <si>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</si>
  <si>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</si>
  <si>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</si>
  <si>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</si>
  <si>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</si>
  <si>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</si>
  <si>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</si>
  <si>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</si>
  <si>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</si>
  <si>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</si>
  <si>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</si>
  <si>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</si>
  <si>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</si>
  <si>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</si>
  <si>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</si>
  <si>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</si>
  <si>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</si>
  <si>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</si>
  <si>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</si>
  <si>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</si>
  <si>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</si>
  <si>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</si>
  <si>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</si>
  <si>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</si>
  <si>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</si>
  <si>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</si>
  <si>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</si>
  <si>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</si>
  <si>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</si>
  <si>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</si>
  <si>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</si>
  <si>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</si>
  <si>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</si>
  <si>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</si>
  <si>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</si>
  <si>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</si>
  <si>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</si>
  <si>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</si>
  <si>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</si>
  <si>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</si>
  <si>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</si>
  <si>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</si>
  <si>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</si>
  <si>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</si>
  <si>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</si>
  <si>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</si>
  <si>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</si>
  <si>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</si>
  <si>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</si>
  <si>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</si>
  <si>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</si>
  <si>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</si>
  <si>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</si>
  <si>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</si>
  <si>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</si>
  <si>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</si>
  <si>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</si>
  <si>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</si>
  <si>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</si>
  <si>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</si>
  <si>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</si>
  <si>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</si>
  <si>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</si>
  <si>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</si>
  <si>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</si>
  <si>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</si>
  <si>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</si>
  <si>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</si>
  <si>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</si>
  <si>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</si>
  <si>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</si>
  <si>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</si>
  <si>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</si>
  <si>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</si>
  <si>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</si>
  <si>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</si>
  <si>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</si>
  <si>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</si>
  <si>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</si>
  <si>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</si>
  <si>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</si>
  <si>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</si>
  <si>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</si>
  <si>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</si>
  <si>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</si>
  <si>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</si>
  <si>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</si>
  <si>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</si>
  <si>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</si>
  <si>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</si>
  <si>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</si>
  <si>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</si>
  <si>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</si>
  <si>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</si>
  <si>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</si>
  <si>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</si>
  <si>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</si>
  <si>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</si>
  <si>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</si>
  <si>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</si>
  <si>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</si>
  <si>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</si>
  <si>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</si>
  <si>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</si>
  <si>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</si>
  <si>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</si>
  <si>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</si>
  <si>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</si>
  <si>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</si>
  <si>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</si>
  <si>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</si>
  <si>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</si>
  <si>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</si>
  <si>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</si>
  <si>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</si>
  <si>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</si>
  <si>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</si>
  <si>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</si>
  <si>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</si>
  <si>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</si>
  <si>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</si>
  <si>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</si>
  <si>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</si>
  <si>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</si>
  <si>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</si>
  <si>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</si>
  <si>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</si>
  <si>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</si>
  <si>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</si>
  <si>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</si>
  <si>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</si>
  <si>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</si>
  <si>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</si>
  <si>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</si>
  <si>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</si>
  <si>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</si>
  <si>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</si>
  <si>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</si>
  <si>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</si>
  <si>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</si>
  <si>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</si>
  <si>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</si>
  <si>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</si>
  <si>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</si>
  <si>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</si>
  <si>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</si>
  <si>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</si>
  <si>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</si>
  <si>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</si>
  <si>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</si>
  <si>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</si>
  <si>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</si>
  <si>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</si>
  <si>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</si>
  <si>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</si>
  <si>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</si>
  <si>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</si>
  <si>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</si>
  <si>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</si>
  <si>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</si>
  <si>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</si>
  <si>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</si>
  <si>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</si>
  <si>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</si>
  <si>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</si>
  <si>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</si>
  <si>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</si>
  <si>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</si>
  <si>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</si>
  <si>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</si>
  <si>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</si>
  <si>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</si>
  <si>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</si>
  <si>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</si>
  <si>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</si>
  <si>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</si>
  <si>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</si>
  <si>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</si>
  <si>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</si>
  <si>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</si>
  <si>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</si>
  <si>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</si>
  <si>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</si>
  <si>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</si>
  <si>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</si>
  <si>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</si>
  <si>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</si>
  <si>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</si>
  <si>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</si>
  <si>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</si>
  <si>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</si>
  <si>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</si>
  <si>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</si>
  <si>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</si>
  <si>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</si>
  <si>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</si>
  <si>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</si>
  <si>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</si>
  <si>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</si>
  <si>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</si>
  <si>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</si>
  <si>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</si>
  <si>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</si>
  <si>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</si>
  <si>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</si>
  <si>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</si>
  <si>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</si>
  <si>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</si>
  <si>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</si>
  <si>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</si>
  <si>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</si>
  <si>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</si>
  <si>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</si>
  <si>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</si>
  <si>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</si>
  <si>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</si>
  <si>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</si>
  <si>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</si>
  <si>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</si>
  <si>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</si>
  <si>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</si>
  <si>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</si>
  <si>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</si>
  <si>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</si>
  <si>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</si>
  <si>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</si>
  <si>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</si>
  <si>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</si>
  <si>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</si>
  <si>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</si>
  <si>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</si>
  <si>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</si>
  <si>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</si>
  <si>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</si>
  <si>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</si>
  <si>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</si>
  <si>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</si>
  <si>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</si>
  <si>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</si>
  <si>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</si>
  <si>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</si>
  <si>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</si>
  <si>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</si>
  <si>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</si>
  <si>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</si>
  <si>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</si>
  <si>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</si>
  <si>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</si>
  <si>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</si>
  <si>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</si>
  <si>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</si>
  <si>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</si>
  <si>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</si>
  <si>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</si>
  <si>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</si>
  <si>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</si>
  <si>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</si>
  <si>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</si>
  <si>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</si>
  <si>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</si>
  <si>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</si>
  <si>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</si>
  <si>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</si>
  <si>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</si>
  <si>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</si>
  <si>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</si>
  <si>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</si>
  <si>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</si>
  <si>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</si>
  <si>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</si>
  <si>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</si>
  <si>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</si>
  <si>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</si>
  <si>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</si>
  <si>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</si>
  <si>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</si>
  <si>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</si>
  <si>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</si>
  <si>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</si>
  <si>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</si>
  <si>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</si>
  <si>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</si>
  <si>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</si>
  <si>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</si>
  <si>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</si>
  <si>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</si>
  <si>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</si>
  <si>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</si>
  <si>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</si>
  <si>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</si>
  <si>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</si>
  <si>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</si>
  <si>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</si>
  <si>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</si>
  <si>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</si>
  <si>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</si>
  <si>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</si>
  <si>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</si>
  <si>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</si>
  <si>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</si>
  <si>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</si>
  <si>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</si>
  <si>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</si>
  <si>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</si>
  <si>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</si>
  <si>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</si>
  <si>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</si>
  <si>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</si>
  <si>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</si>
  <si>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</si>
  <si>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</si>
  <si>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</si>
  <si>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</si>
  <si>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</si>
  <si>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</si>
  <si>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</si>
  <si>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</si>
  <si>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</si>
  <si>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</si>
  <si>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</si>
  <si>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</si>
  <si>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</si>
  <si>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</si>
  <si>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</si>
  <si>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</si>
  <si>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</si>
  <si>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</si>
  <si>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</si>
  <si>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</si>
  <si>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</si>
  <si>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</si>
  <si>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</si>
  <si>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</si>
  <si>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</si>
  <si>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</si>
  <si>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</si>
  <si>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</si>
  <si>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</si>
  <si>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</si>
  <si>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</si>
  <si>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</si>
  <si>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</si>
  <si>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</si>
  <si>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</si>
  <si>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</si>
  <si>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</si>
  <si>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</si>
  <si>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</si>
  <si>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</si>
  <si>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</si>
  <si>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</si>
  <si>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</si>
  <si>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</si>
  <si>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</si>
  <si>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</si>
  <si>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</si>
  <si>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</si>
  <si>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</si>
  <si>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</si>
  <si>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</si>
  <si>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</si>
  <si>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</si>
  <si>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</si>
  <si>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</si>
  <si>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</si>
  <si>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</si>
  <si>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</si>
  <si>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</si>
  <si>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</si>
  <si>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</si>
  <si>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</si>
  <si>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</si>
  <si>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</si>
  <si>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</si>
  <si>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</si>
  <si>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</si>
  <si>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</si>
  <si>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</si>
  <si>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</si>
  <si>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</si>
  <si>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</si>
  <si>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</si>
  <si>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</si>
  <si>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</si>
  <si>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</si>
  <si>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</si>
  <si>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</si>
  <si>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</si>
  <si>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</si>
  <si>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</si>
  <si>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</si>
  <si>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</si>
  <si>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</si>
  <si>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</si>
  <si>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</si>
  <si>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</si>
  <si>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</si>
  <si>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</si>
  <si>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</si>
  <si>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</si>
  <si>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</si>
  <si>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</si>
  <si>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</si>
  <si>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</si>
  <si>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</si>
  <si>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</si>
  <si>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</si>
  <si>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</si>
  <si>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</si>
  <si>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</si>
  <si>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</si>
  <si>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</si>
  <si>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</si>
  <si>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</si>
  <si>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</si>
  <si>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</si>
  <si>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</si>
  <si>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</si>
  <si>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</si>
  <si>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</si>
  <si>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</si>
  <si>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</si>
  <si>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</si>
  <si>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</si>
  <si>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</si>
  <si>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</si>
  <si>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</si>
  <si>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</si>
  <si>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</si>
  <si>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</si>
  <si>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</si>
  <si>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</si>
  <si>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</si>
  <si>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</si>
  <si>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</si>
  <si>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</si>
  <si>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</si>
  <si>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</si>
  <si>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</si>
  <si>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</si>
  <si>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</si>
  <si>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</si>
  <si>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</si>
  <si>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</si>
  <si>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</si>
  <si>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</si>
  <si>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</si>
  <si>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</si>
  <si>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</si>
  <si>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</si>
  <si>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</si>
  <si>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</si>
  <si>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</si>
  <si>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</si>
  <si>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</si>
  <si>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</si>
  <si>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</si>
  <si>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</si>
  <si>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</si>
  <si>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</si>
  <si>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</si>
  <si>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</si>
  <si>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</si>
  <si>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</si>
  <si>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</si>
  <si>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</si>
  <si>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</si>
  <si>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</si>
  <si>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</si>
  <si>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</si>
  <si>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</si>
  <si>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</si>
  <si>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</si>
  <si>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</si>
  <si>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</si>
  <si>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</si>
  <si>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</si>
  <si>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</si>
  <si>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</si>
  <si>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</si>
  <si>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</si>
  <si>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</si>
  <si>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</si>
  <si>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</si>
  <si>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</si>
  <si>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</si>
  <si>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</si>
  <si>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</si>
  <si>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</si>
  <si>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</si>
  <si>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</si>
  <si>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</si>
  <si>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</si>
  <si>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</si>
  <si>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</si>
  <si>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</si>
  <si>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</si>
  <si>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</si>
  <si>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</si>
  <si>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</si>
  <si>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</si>
  <si>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</si>
  <si>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</si>
  <si>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</si>
  <si>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</si>
  <si>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</si>
  <si>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</si>
  <si>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</si>
  <si>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</si>
  <si>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</si>
  <si>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</si>
  <si>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</si>
  <si>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</si>
  <si>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</si>
  <si>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</si>
  <si>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</si>
  <si>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</si>
  <si>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</si>
  <si>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</si>
  <si>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</si>
  <si>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</si>
  <si>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</si>
  <si>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</si>
  <si>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</si>
  <si>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</si>
  <si>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</si>
  <si>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</si>
  <si>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</si>
  <si>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</si>
  <si>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</si>
  <si>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</si>
  <si>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</si>
  <si>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</si>
  <si>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</si>
  <si>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</si>
  <si>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</si>
  <si>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</si>
  <si>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</si>
  <si>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</si>
  <si>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</si>
  <si>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</si>
  <si>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</si>
  <si>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</si>
  <si>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</si>
  <si>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</si>
  <si>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</si>
  <si>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</si>
  <si>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</si>
  <si>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</si>
  <si>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</si>
  <si>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</si>
  <si>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</si>
  <si>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</si>
  <si>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</si>
  <si>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</si>
  <si>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</si>
  <si>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</si>
  <si>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</si>
  <si>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</si>
  <si>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</si>
  <si>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</si>
  <si>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</si>
  <si>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</si>
  <si>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</si>
  <si>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</si>
  <si>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</si>
  <si>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</si>
  <si>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</si>
  <si>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</si>
  <si>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</si>
  <si>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</si>
  <si>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</si>
  <si>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</si>
  <si>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</si>
  <si>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</si>
  <si>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</si>
  <si>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</si>
  <si>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</si>
  <si>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</si>
  <si>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</si>
  <si>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</si>
  <si>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</si>
  <si>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</si>
  <si>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</si>
  <si>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</si>
  <si>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</si>
  <si>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</si>
  <si>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</si>
  <si>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</si>
  <si>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</si>
  <si>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</si>
  <si>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</si>
  <si>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</si>
  <si>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</si>
  <si>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</si>
  <si>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</si>
  <si>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</si>
  <si>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</si>
  <si>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</si>
  <si>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</si>
  <si>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</si>
  <si>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</si>
  <si>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</si>
  <si>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</si>
  <si>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</si>
  <si>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</si>
  <si>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</si>
  <si>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</si>
  <si>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</si>
  <si>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</si>
  <si>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</si>
  <si>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</si>
  <si>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</si>
  <si>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</si>
  <si>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</si>
  <si>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</si>
  <si>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</si>
  <si>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</si>
  <si>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</si>
  <si>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</si>
  <si>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</si>
  <si>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</si>
  <si>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</si>
  <si>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</si>
  <si>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</si>
  <si>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</si>
  <si>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</si>
  <si>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</si>
  <si>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</si>
  <si>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</si>
  <si>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</si>
  <si>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</si>
  <si>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</si>
  <si>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</si>
  <si>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</si>
  <si>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</si>
  <si>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</si>
  <si>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</si>
  <si>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</si>
  <si>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</si>
  <si>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</si>
  <si>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</si>
  <si>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</si>
  <si>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</si>
  <si>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</si>
  <si>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</si>
  <si>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</si>
  <si>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</si>
  <si>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</si>
  <si>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</si>
  <si>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</si>
  <si>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</si>
  <si>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</si>
  <si>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</si>
  <si>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</si>
  <si>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</si>
  <si>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</si>
  <si>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</si>
  <si>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</si>
  <si>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</si>
  <si>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</si>
  <si>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</si>
  <si>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</si>
  <si>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</si>
  <si>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</si>
  <si>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</si>
  <si>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</si>
  <si>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</si>
  <si>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</si>
  <si>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</si>
  <si>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</si>
  <si>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</si>
  <si>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</si>
  <si>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</si>
  <si>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</si>
  <si>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</si>
  <si>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</si>
  <si>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</si>
  <si>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</si>
  <si>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</si>
  <si>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</si>
  <si>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</si>
  <si>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</si>
  <si>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</si>
  <si>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</si>
  <si>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</si>
  <si>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</si>
  <si>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</si>
  <si>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</si>
  <si>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</si>
  <si>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</si>
  <si>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</si>
  <si>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</si>
  <si>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</si>
  <si>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</si>
  <si>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</si>
  <si>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</si>
  <si>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</si>
  <si>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</si>
  <si>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</si>
  <si>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</si>
  <si>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</si>
  <si>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</si>
  <si>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</si>
  <si>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</si>
  <si>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</si>
  <si>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</si>
  <si>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</si>
  <si>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</si>
  <si>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</si>
  <si>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</si>
  <si>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</si>
  <si>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</si>
  <si>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</si>
  <si>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</si>
  <si>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</si>
  <si>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</si>
  <si>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</si>
  <si>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</si>
  <si>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</si>
  <si>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</si>
  <si>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</si>
  <si>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</si>
  <si>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</si>
  <si>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</si>
  <si>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</si>
  <si>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</si>
  <si>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</si>
  <si>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</si>
  <si>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</si>
  <si>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</si>
  <si>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</si>
  <si>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</si>
  <si>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</si>
  <si>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</si>
  <si>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</si>
  <si>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</si>
  <si>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</si>
  <si>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</si>
  <si>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</si>
  <si>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</si>
  <si>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</si>
  <si>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</si>
  <si>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</si>
  <si>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</si>
  <si>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</si>
  <si>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</si>
  <si>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</si>
  <si>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</si>
  <si>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</si>
  <si>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</si>
  <si>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</si>
  <si>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</si>
  <si>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</si>
  <si>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</si>
  <si>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</si>
  <si>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</si>
  <si>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</si>
  <si>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</si>
  <si>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</si>
  <si>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</si>
  <si>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</si>
  <si>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</si>
  <si>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</si>
  <si>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</si>
  <si>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</si>
  <si>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</si>
  <si>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</si>
  <si>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</si>
  <si>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</si>
  <si>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</si>
  <si>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</si>
  <si>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</si>
  <si>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</si>
  <si>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</si>
  <si>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</si>
  <si>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</si>
  <si>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</si>
  <si>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</si>
  <si>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</si>
  <si>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</si>
  <si>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</si>
  <si>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</si>
  <si>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</si>
  <si>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</si>
  <si>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</si>
  <si>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</si>
  <si>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</si>
  <si>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</si>
  <si>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</si>
  <si>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</si>
  <si>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</si>
  <si>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</si>
  <si>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</si>
  <si>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</si>
  <si>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</si>
  <si>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</si>
  <si>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</si>
  <si>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</si>
  <si>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</si>
  <si>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</si>
  <si>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</si>
  <si>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</si>
  <si>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</si>
  <si>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</si>
  <si>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</si>
  <si>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</si>
  <si>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</si>
  <si>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</si>
  <si>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</si>
  <si>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</si>
  <si>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</si>
  <si>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</si>
  <si>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</si>
  <si>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</si>
  <si>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</si>
  <si>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</si>
  <si>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</si>
  <si>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</si>
  <si>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</si>
  <si>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</si>
  <si>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</si>
  <si>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</si>
  <si>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</si>
  <si>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</si>
  <si>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</si>
  <si>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</si>
  <si>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</si>
  <si>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</si>
  <si>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</si>
  <si>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</si>
  <si>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</si>
  <si>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</si>
  <si>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</si>
  <si>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</si>
  <si>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</si>
  <si>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</si>
  <si>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</si>
  <si>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</si>
  <si>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</si>
  <si>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</si>
  <si>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</si>
  <si>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</si>
  <si>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</si>
  <si>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</si>
  <si>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</si>
  <si>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</si>
  <si>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</si>
  <si>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</si>
  <si>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</si>
  <si>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</si>
  <si>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</si>
  <si>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</si>
  <si>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</si>
  <si>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</si>
  <si>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</si>
  <si>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</si>
  <si>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</si>
  <si>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</si>
  <si>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</si>
  <si>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</si>
  <si>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</si>
  <si>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</si>
  <si>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</si>
  <si>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</si>
  <si>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</si>
  <si>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</si>
  <si>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</si>
  <si>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</si>
  <si>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</si>
  <si>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</si>
  <si>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</si>
  <si>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</si>
  <si>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</si>
  <si>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</si>
  <si>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</si>
  <si>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</si>
  <si>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</si>
  <si>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</si>
  <si>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</si>
  <si>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</si>
  <si>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</si>
  <si>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</si>
  <si>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</si>
  <si>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</si>
  <si>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</si>
  <si>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</si>
  <si>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</si>
  <si>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</si>
  <si>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</si>
  <si>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</si>
  <si>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</si>
  <si>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</si>
  <si>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</si>
  <si>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</si>
  <si>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</si>
  <si>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</si>
  <si>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</si>
  <si>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</si>
  <si>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</si>
  <si>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</si>
  <si>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</si>
  <si>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</si>
  <si>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</si>
  <si>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</si>
  <si>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</si>
  <si>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</si>
  <si>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</si>
  <si>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</si>
  <si>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</si>
  <si>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</si>
  <si>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</si>
  <si>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</si>
  <si>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</si>
  <si>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</si>
  <si>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</si>
  <si>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</si>
  <si>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</si>
  <si>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</si>
  <si>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</si>
  <si>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</si>
  <si>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</si>
  <si>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</si>
  <si>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</si>
  <si>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</si>
  <si>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</si>
  <si>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</si>
  <si>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</si>
  <si>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</si>
  <si>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</si>
  <si>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</si>
  <si>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</si>
  <si>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</si>
  <si>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</si>
  <si>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</si>
  <si>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</si>
  <si>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</si>
  <si>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</si>
  <si>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</si>
  <si>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</si>
  <si>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</si>
  <si>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</si>
  <si>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</si>
  <si>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</si>
  <si>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</si>
  <si>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</si>
  <si>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</si>
  <si>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</si>
  <si>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</si>
  <si>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</si>
  <si>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</si>
  <si>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</si>
  <si>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</si>
  <si>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</si>
  <si>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</si>
  <si>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</si>
  <si>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</si>
  <si>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</si>
  <si>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</si>
  <si>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</si>
  <si>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</si>
  <si>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</si>
  <si>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</si>
  <si>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</si>
  <si>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</si>
  <si>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</si>
  <si>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</si>
  <si>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</si>
  <si>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</si>
  <si>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</si>
  <si>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</si>
  <si>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</si>
  <si>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</si>
  <si>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</si>
  <si>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</si>
  <si>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</si>
  <si>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</si>
  <si>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</si>
  <si>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</si>
  <si>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</si>
  <si>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</si>
  <si>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</si>
  <si>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</si>
  <si>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</si>
  <si>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</si>
  <si>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</si>
  <si>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</si>
  <si>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</si>
  <si>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</si>
  <si>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</si>
  <si>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</si>
  <si>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</si>
  <si>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</si>
  <si>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</si>
  <si>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</si>
  <si>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</si>
  <si>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</si>
  <si>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</si>
  <si>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</si>
  <si>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</si>
  <si>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</si>
  <si>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</si>
  <si>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</si>
  <si>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</si>
  <si>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</si>
  <si>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</si>
  <si>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</si>
  <si>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</si>
  <si>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</si>
  <si>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</si>
  <si>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</si>
  <si>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</si>
  <si>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</si>
  <si>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</si>
  <si>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</si>
  <si>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</si>
  <si>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</si>
  <si>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</si>
  <si>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</si>
  <si>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</si>
  <si>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</si>
  <si>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</si>
  <si>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</si>
  <si>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</si>
  <si>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</si>
  <si>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</si>
  <si>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</si>
  <si>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</si>
  <si>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</si>
  <si>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</si>
  <si>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</si>
  <si>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</si>
  <si>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</si>
  <si>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</si>
  <si>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</si>
  <si>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</si>
  <si>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</si>
  <si>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</si>
  <si>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</si>
  <si>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</si>
  <si>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</si>
  <si>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</si>
  <si>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</si>
  <si>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</si>
  <si>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</si>
  <si>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</si>
  <si>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</si>
  <si>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</si>
  <si>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</si>
  <si>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</si>
  <si>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</si>
  <si>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</si>
  <si>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</si>
  <si>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</si>
  <si>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</si>
  <si>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</si>
  <si>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</si>
  <si>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</si>
  <si>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</si>
  <si>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</si>
  <si>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</si>
  <si>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</si>
  <si>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</si>
  <si>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</si>
  <si>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</si>
  <si>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</si>
  <si>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</si>
  <si>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</si>
  <si>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</si>
  <si>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</si>
  <si>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</si>
  <si>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</si>
  <si>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</si>
  <si>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</si>
  <si>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</si>
  <si>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</si>
  <si>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</si>
  <si>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</si>
  <si>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</si>
  <si>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</si>
  <si>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</si>
  <si>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</si>
  <si>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</si>
  <si>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</si>
  <si>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</si>
  <si>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</si>
  <si>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</si>
  <si>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</si>
  <si>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</si>
  <si>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</si>
  <si>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</si>
  <si>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</si>
  <si>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</si>
  <si>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</si>
  <si>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</si>
  <si>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</si>
  <si>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</si>
  <si>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</si>
  <si>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</si>
  <si>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</si>
  <si>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</si>
  <si>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</si>
  <si>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</si>
  <si>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</si>
  <si>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</si>
  <si>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</si>
  <si>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</si>
  <si>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</si>
  <si>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</si>
  <si>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</si>
  <si>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</si>
  <si>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</si>
  <si>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</si>
  <si>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</si>
  <si>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</si>
  <si>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</si>
  <si>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</si>
  <si>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</si>
  <si>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</si>
  <si>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</si>
  <si>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</si>
  <si>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</si>
  <si>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</si>
  <si>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</si>
  <si>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</si>
  <si>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</si>
  <si>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</si>
  <si>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</si>
  <si>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</si>
  <si>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</si>
  <si>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</si>
  <si>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</si>
  <si>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</si>
  <si>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</si>
  <si>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</si>
  <si>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</si>
  <si>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</si>
  <si>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</si>
  <si>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</si>
  <si>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</si>
  <si>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</si>
  <si>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</si>
  <si>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</si>
  <si>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</si>
  <si>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</si>
  <si>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</si>
  <si>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</si>
  <si>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</si>
  <si>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</si>
  <si>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</si>
  <si>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</si>
  <si>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</si>
  <si>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</si>
  <si>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</si>
  <si>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</si>
  <si>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</si>
  <si>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</si>
  <si>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</si>
  <si>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</si>
  <si>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</si>
  <si>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</si>
  <si>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</si>
  <si>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</si>
  <si>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</si>
  <si>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</si>
  <si>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</si>
  <si>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</si>
  <si>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</si>
  <si>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</si>
  <si>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</si>
  <si>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</si>
  <si>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</si>
  <si>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</si>
  <si>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</si>
  <si>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</si>
  <si>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</si>
  <si>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</si>
  <si>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</si>
  <si>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</si>
  <si>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</si>
  <si>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</si>
  <si>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</si>
  <si>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</si>
  <si>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</si>
  <si>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</si>
  <si>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</si>
  <si>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</si>
  <si>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</si>
  <si>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</si>
  <si>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</si>
  <si>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</si>
  <si>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</si>
  <si>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</si>
  <si>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</si>
  <si>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</si>
  <si>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</si>
  <si>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</si>
  <si>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</si>
  <si>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</si>
  <si>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</si>
  <si>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</si>
  <si>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</si>
  <si>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</si>
  <si>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</si>
  <si>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</si>
  <si>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</si>
  <si>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</si>
  <si>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</si>
  <si>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</si>
  <si>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</si>
  <si>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</si>
  <si>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</si>
  <si>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</si>
  <si>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</si>
  <si>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</si>
  <si>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</si>
  <si>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</si>
  <si>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</si>
  <si>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</si>
  <si>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</si>
  <si>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</si>
  <si>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</si>
  <si>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</si>
  <si>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</si>
  <si>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</si>
  <si>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</si>
  <si>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</si>
  <si>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</si>
  <si>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</si>
  <si>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</si>
  <si>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</si>
  <si>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</si>
  <si>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</si>
  <si>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</si>
  <si>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</si>
  <si>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</si>
  <si>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</si>
  <si>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</si>
  <si>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</si>
  <si>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</si>
  <si>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</si>
  <si>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</si>
  <si>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</si>
  <si>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</si>
  <si>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</si>
  <si>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</si>
  <si>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</si>
  <si>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</si>
  <si>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</si>
  <si>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</si>
  <si>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</si>
  <si>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</si>
  <si>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</si>
  <si>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</si>
  <si>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</si>
  <si>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</si>
  <si>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</si>
  <si>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</si>
  <si>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</si>
  <si>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</si>
  <si>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</si>
  <si>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</si>
  <si>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</si>
  <si>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</si>
  <si>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</si>
  <si>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</si>
  <si>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</si>
  <si>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</si>
  <si>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</si>
  <si>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</si>
  <si>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</si>
  <si>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</si>
  <si>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</si>
  <si>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</si>
  <si>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</si>
  <si>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</si>
  <si>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</si>
  <si>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</si>
  <si>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</si>
  <si>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</si>
  <si>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</si>
  <si>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</si>
  <si>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</si>
  <si>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</si>
  <si>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</si>
  <si>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</si>
  <si>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</si>
  <si>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</si>
  <si>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</si>
  <si>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</si>
  <si>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</si>
  <si>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</si>
  <si>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</si>
  <si>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</si>
  <si>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</si>
  <si>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</si>
  <si>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</si>
  <si>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</si>
  <si>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</si>
  <si>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</si>
  <si>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</si>
  <si>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</si>
  <si>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</si>
  <si>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</si>
  <si>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</si>
  <si>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</si>
  <si>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</si>
  <si>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</si>
  <si>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</si>
  <si>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</si>
  <si>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</si>
  <si>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</si>
  <si>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</si>
  <si>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</si>
  <si>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</si>
  <si>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</si>
  <si>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</si>
  <si>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</si>
  <si>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</si>
  <si>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</si>
  <si>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</si>
  <si>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</si>
  <si>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</si>
  <si>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</si>
  <si>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</si>
  <si>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</si>
  <si>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</si>
  <si>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</si>
  <si>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</si>
  <si>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</si>
  <si>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</si>
  <si>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</si>
  <si>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</si>
  <si>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</si>
  <si>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</si>
  <si>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</si>
  <si>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</si>
  <si>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</si>
  <si>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</si>
  <si>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</si>
  <si>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</si>
  <si>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</si>
  <si>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</si>
  <si>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</si>
  <si>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</si>
  <si>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</si>
  <si>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</si>
  <si>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</si>
  <si>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</si>
  <si>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</si>
  <si>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</si>
  <si>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</si>
  <si>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</si>
  <si>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</si>
  <si>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</si>
  <si>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</si>
  <si>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</si>
  <si>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</si>
  <si>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</si>
  <si>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</si>
  <si>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</si>
  <si>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</si>
  <si>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</si>
  <si>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</si>
  <si>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</si>
  <si>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</si>
  <si>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</si>
  <si>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</si>
  <si>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</si>
  <si>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</si>
  <si>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</si>
  <si>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</si>
  <si>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</si>
  <si>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</si>
  <si>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</si>
  <si>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</si>
  <si>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</si>
  <si>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</si>
  <si>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</si>
  <si>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</si>
  <si>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</si>
  <si>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</si>
  <si>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</si>
  <si>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</si>
  <si>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</si>
  <si>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</si>
  <si>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</si>
  <si>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</si>
  <si>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</si>
  <si>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</si>
  <si>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</si>
  <si>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</si>
  <si>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</si>
  <si>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</si>
  <si>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</si>
  <si>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</si>
  <si>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</si>
  <si>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</si>
  <si>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</si>
  <si>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</si>
  <si>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</si>
  <si>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</si>
  <si>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</si>
  <si>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</si>
  <si>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</si>
  <si>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</si>
  <si>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</si>
  <si>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</si>
  <si>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</si>
  <si>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</si>
  <si>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</si>
  <si>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</si>
  <si>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</si>
  <si>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</si>
  <si>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</si>
  <si>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</si>
  <si>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</si>
  <si>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</si>
  <si>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</si>
  <si>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</si>
  <si>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</si>
  <si>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</si>
  <si>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</si>
  <si>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</si>
  <si>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</si>
  <si>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</si>
  <si>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</si>
  <si>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</si>
  <si>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</si>
  <si>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</si>
  <si>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</si>
  <si>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</si>
  <si>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</si>
  <si>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</si>
  <si>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</si>
  <si>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</si>
  <si>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</si>
  <si>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</si>
  <si>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</si>
  <si>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</si>
  <si>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</si>
  <si>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</si>
  <si>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</si>
  <si>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</si>
  <si>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</si>
  <si>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</si>
  <si>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</si>
  <si>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</si>
  <si>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</si>
  <si>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</si>
  <si>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</si>
  <si>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</si>
  <si>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</si>
  <si>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</si>
  <si>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</si>
  <si>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</si>
  <si>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</si>
  <si>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</si>
  <si>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</si>
  <si>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</si>
  <si>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</si>
  <si>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</si>
  <si>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</si>
  <si>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</si>
  <si>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</si>
  <si>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</si>
  <si>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</si>
  <si>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</si>
  <si>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</si>
  <si>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</si>
  <si>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</si>
  <si>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</si>
  <si>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</si>
  <si>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</si>
  <si>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</si>
  <si>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</si>
  <si>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</si>
  <si>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</si>
  <si>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</si>
  <si>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</si>
  <si>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</si>
  <si>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</si>
  <si>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</si>
  <si>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</si>
  <si>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</si>
  <si>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</si>
  <si>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</si>
  <si>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</si>
  <si>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</si>
  <si>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</si>
  <si>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</si>
  <si>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</si>
  <si>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</si>
  <si>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</si>
  <si>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</si>
  <si>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</si>
  <si>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</si>
  <si>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</si>
  <si>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</si>
  <si>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</si>
  <si>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</si>
  <si>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</si>
  <si>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</si>
  <si>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</si>
  <si>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</si>
  <si>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</si>
  <si>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</si>
  <si>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</si>
  <si>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</si>
  <si>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</si>
  <si>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</si>
  <si>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</si>
  <si>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</si>
  <si>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</si>
  <si>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</si>
  <si>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</si>
  <si>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</si>
  <si>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</si>
  <si>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</si>
  <si>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</si>
  <si>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</si>
  <si>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</si>
  <si>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</si>
  <si>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</si>
  <si>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</si>
  <si>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</si>
  <si>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</si>
  <si>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</si>
  <si>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</si>
  <si>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</si>
  <si>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</si>
  <si>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</si>
  <si>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</si>
  <si>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</si>
  <si>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</si>
  <si>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</si>
  <si>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</si>
  <si>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</si>
  <si>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</si>
  <si>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</si>
  <si>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</si>
  <si>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</si>
  <si>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</si>
  <si>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</si>
  <si>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</si>
  <si>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</si>
  <si>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</si>
  <si>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</si>
  <si>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</si>
  <si>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</si>
  <si>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</si>
  <si>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</si>
  <si>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</si>
  <si>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</si>
  <si>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</si>
  <si>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</si>
  <si>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</si>
  <si>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</si>
  <si>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</si>
  <si>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</si>
  <si>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</si>
  <si>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</si>
  <si>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</si>
  <si>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</si>
  <si>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</si>
  <si>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</si>
  <si>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</si>
  <si>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</si>
  <si>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</si>
  <si>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</si>
  <si>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</si>
  <si>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</si>
  <si>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</si>
  <si>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</si>
  <si>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</si>
  <si>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</si>
  <si>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</si>
  <si>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</si>
  <si>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</si>
  <si>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</si>
  <si>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</si>
  <si>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</si>
  <si>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</si>
  <si>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</si>
  <si>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</si>
  <si>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</si>
  <si>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</si>
  <si>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</si>
  <si>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</si>
  <si>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</si>
  <si>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</si>
  <si>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</si>
  <si>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</si>
  <si>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</si>
  <si>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</si>
  <si>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</si>
  <si>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</si>
  <si>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</si>
  <si>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</si>
  <si>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</si>
  <si>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</si>
  <si>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</si>
  <si>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</si>
  <si>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</si>
  <si>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</si>
  <si>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</si>
  <si>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</si>
  <si>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</si>
  <si>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</si>
  <si>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</si>
  <si>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</si>
  <si>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</si>
  <si>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</si>
  <si>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</si>
  <si>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</si>
  <si>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</si>
  <si>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</si>
  <si>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</si>
  <si>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</si>
  <si>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</si>
  <si>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</si>
  <si>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</si>
  <si>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</si>
  <si>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</si>
  <si>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</si>
  <si>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</si>
  <si>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</si>
  <si>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</si>
  <si>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</si>
  <si>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</si>
  <si>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</si>
  <si>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</si>
  <si>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</si>
  <si>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</si>
  <si>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</si>
  <si>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</si>
  <si>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</si>
  <si>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</si>
  <si>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</si>
  <si>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</si>
  <si>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</si>
  <si>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</si>
  <si>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</si>
  <si>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</si>
  <si>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</si>
  <si>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</si>
  <si>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</si>
  <si>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</si>
  <si>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</si>
  <si>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</si>
  <si>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</si>
  <si>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</si>
  <si>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</si>
  <si>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</si>
  <si>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</si>
  <si>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</si>
  <si>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</si>
  <si>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</si>
  <si>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</si>
  <si>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</si>
  <si>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</si>
  <si>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</si>
  <si>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</si>
  <si>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</si>
  <si>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</si>
  <si>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</si>
  <si>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</si>
  <si>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</si>
  <si>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</si>
  <si>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</si>
  <si>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</si>
  <si>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</si>
  <si>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</si>
  <si>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</si>
  <si>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</si>
  <si>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</si>
  <si>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</si>
  <si>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</si>
  <si>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</si>
  <si>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</si>
  <si>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</si>
  <si>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</si>
  <si>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</si>
  <si>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</si>
  <si>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</si>
  <si>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</si>
  <si>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</si>
  <si>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</si>
  <si>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</si>
  <si>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</si>
  <si>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</si>
  <si>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</si>
  <si>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</si>
  <si>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</si>
  <si>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</si>
  <si>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</si>
  <si>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</si>
  <si>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</si>
  <si>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</si>
  <si>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</si>
  <si>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</si>
  <si>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</si>
  <si>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</si>
  <si>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</si>
  <si>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</si>
  <si>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</si>
  <si>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</si>
  <si>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</si>
  <si>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</si>
  <si>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</si>
  <si>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</si>
  <si>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</si>
  <si>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</si>
  <si>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</si>
  <si>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</si>
  <si>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</si>
  <si>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</si>
  <si>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</si>
  <si>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</si>
  <si>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</si>
  <si>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</si>
  <si>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</si>
  <si>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</si>
  <si>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</si>
  <si>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</si>
  <si>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</si>
  <si>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</si>
  <si>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</si>
  <si>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</si>
  <si>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</si>
  <si>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</si>
  <si>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</si>
  <si>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</si>
  <si>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</si>
  <si>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</si>
  <si>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</si>
  <si>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</si>
  <si>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</si>
  <si>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</si>
  <si>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</si>
  <si>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</si>
  <si>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</si>
  <si>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</si>
  <si>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</si>
  <si>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</si>
  <si>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</si>
  <si>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</si>
  <si>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</si>
  <si>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</si>
  <si>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</si>
  <si>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</si>
  <si>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</si>
  <si>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</si>
  <si>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</si>
  <si>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</si>
  <si>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</si>
  <si>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</si>
  <si>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</si>
  <si>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</si>
  <si>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</si>
  <si>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</si>
  <si>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</si>
  <si>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</si>
  <si>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</si>
  <si>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</si>
  <si>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</si>
  <si>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</si>
  <si>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</si>
  <si>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</si>
  <si>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</si>
  <si>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</si>
  <si>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</si>
  <si>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</si>
  <si>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</si>
  <si>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</si>
  <si>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</si>
  <si>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</si>
  <si>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</si>
  <si>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</si>
  <si>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</si>
  <si>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</si>
  <si>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</si>
  <si>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</si>
  <si>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</si>
  <si>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</si>
  <si>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</si>
  <si>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</si>
  <si>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</si>
  <si>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</si>
  <si>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</si>
  <si>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</si>
  <si>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</si>
  <si>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</si>
  <si>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</si>
  <si>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</si>
  <si>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</si>
  <si>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</si>
  <si>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</si>
  <si>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</si>
  <si>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</si>
  <si>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</si>
  <si>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</si>
  <si>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</si>
  <si>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</si>
  <si>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</si>
  <si>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</si>
  <si>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</si>
  <si>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</si>
  <si>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</si>
  <si>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</si>
  <si>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</si>
  <si>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</si>
  <si>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</si>
  <si>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</si>
  <si>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</si>
  <si>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</si>
  <si>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</si>
  <si>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</si>
  <si>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</si>
  <si>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</si>
  <si>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</si>
  <si>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</si>
  <si>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</si>
  <si>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</si>
  <si>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</si>
  <si>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</si>
  <si>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</si>
  <si>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</si>
  <si>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</si>
  <si>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</si>
  <si>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</si>
  <si>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</si>
  <si>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</si>
  <si>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</si>
  <si>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</si>
  <si>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</si>
  <si>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</si>
  <si>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</si>
  <si>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</si>
  <si>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</si>
  <si>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</si>
  <si>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</si>
  <si>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</si>
  <si>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</si>
  <si>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</si>
  <si>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</si>
  <si>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</si>
  <si>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</si>
  <si>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</si>
  <si>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</si>
  <si>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</si>
  <si>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</si>
  <si>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</si>
  <si>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</si>
  <si>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</si>
  <si>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</si>
  <si>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</si>
  <si>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</si>
  <si>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</si>
  <si>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</si>
  <si>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</si>
  <si>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</si>
  <si>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</si>
  <si>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</si>
  <si>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</si>
  <si>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</si>
  <si>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</si>
  <si>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</si>
  <si>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</si>
  <si>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</si>
  <si>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</si>
  <si>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</si>
  <si>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</si>
  <si>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</si>
  <si>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</si>
  <si>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</si>
  <si>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</si>
  <si>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</si>
  <si>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</si>
  <si>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</si>
  <si>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</si>
  <si>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</si>
  <si>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</si>
  <si>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</si>
  <si>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</si>
  <si>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</si>
  <si>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</si>
  <si>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</si>
  <si>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</si>
  <si>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</si>
  <si>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</si>
  <si>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</si>
  <si>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</si>
  <si>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</si>
  <si>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</si>
  <si>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</si>
  <si>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</si>
  <si>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</si>
  <si>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</si>
  <si>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</si>
  <si>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</si>
  <si>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</si>
  <si>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</si>
  <si>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</si>
  <si>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</si>
  <si>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</si>
  <si>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</si>
  <si>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</si>
  <si>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</si>
  <si>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</si>
  <si>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</si>
  <si>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</si>
  <si>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</si>
  <si>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</si>
  <si>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</si>
  <si>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</si>
  <si>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</si>
  <si>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</si>
  <si>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</si>
  <si>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</si>
  <si>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</si>
  <si>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</si>
  <si>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</si>
  <si>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</si>
  <si>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</si>
  <si>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</si>
  <si>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</si>
  <si>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</si>
  <si>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</si>
  <si>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</si>
  <si>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</si>
  <si>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</si>
  <si>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</si>
  <si>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</si>
  <si>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</si>
  <si>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</si>
  <si>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</si>
  <si>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</si>
  <si>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</si>
  <si>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</si>
  <si>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</si>
  <si>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</si>
  <si>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</si>
  <si>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</si>
  <si>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</si>
  <si>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</si>
  <si>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</si>
  <si>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</si>
  <si>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</si>
  <si>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</si>
  <si>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</si>
  <si>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</si>
  <si>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</si>
  <si>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</si>
  <si>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</si>
  <si>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</si>
  <si>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</si>
  <si>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</si>
  <si>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</si>
  <si>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</si>
  <si>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</si>
  <si>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</si>
  <si>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</si>
  <si>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</si>
  <si>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</si>
  <si>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</si>
  <si>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</si>
  <si>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</si>
  <si>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</si>
  <si>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</si>
  <si>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</si>
  <si>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</si>
  <si>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</si>
  <si>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</si>
  <si>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</si>
  <si>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</si>
  <si>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</si>
  <si>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</si>
  <si>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</si>
  <si>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</si>
  <si>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</si>
  <si>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</si>
  <si>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</si>
  <si>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</si>
  <si>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</si>
  <si>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</si>
  <si>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</si>
  <si>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</si>
  <si>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</si>
  <si>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</si>
  <si>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</si>
  <si>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</si>
  <si>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</si>
  <si>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</si>
  <si>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</si>
  <si>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</si>
  <si>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</si>
  <si>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</si>
  <si>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</si>
  <si>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</si>
  <si>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</si>
  <si>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</si>
  <si>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</si>
  <si>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</si>
  <si>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</si>
  <si>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</si>
  <si>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</si>
  <si>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</si>
  <si>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</si>
  <si>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</si>
  <si>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</si>
  <si>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</si>
  <si>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</si>
  <si>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</si>
  <si>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</si>
  <si>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</si>
  <si>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</si>
  <si>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</si>
  <si>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</si>
  <si>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</si>
  <si>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</si>
  <si>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</si>
  <si>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</si>
  <si>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</si>
  <si>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</si>
  <si>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</si>
  <si>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</si>
  <si>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</si>
  <si>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</si>
  <si>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</si>
  <si>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</si>
  <si>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</si>
  <si>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</si>
  <si>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</si>
  <si>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</si>
  <si>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</si>
  <si>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</si>
  <si>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</si>
  <si>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</si>
  <si>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</si>
  <si>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</si>
  <si>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</si>
  <si>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</si>
  <si>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</si>
  <si>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</si>
  <si>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</si>
  <si>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</si>
  <si>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</si>
  <si>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</si>
  <si>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</si>
  <si>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</si>
  <si>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</si>
  <si>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</si>
  <si>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</si>
  <si>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</si>
  <si>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</si>
  <si>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</si>
  <si>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</si>
  <si>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</si>
  <si>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</si>
  <si>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</si>
  <si>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</si>
  <si>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</si>
  <si>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</si>
  <si>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</si>
  <si>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</si>
  <si>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</si>
  <si>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</si>
  <si>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</si>
  <si>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</si>
  <si>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</si>
  <si>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</si>
  <si>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</si>
  <si>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</si>
  <si>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</si>
  <si>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</si>
  <si>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</si>
  <si>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</si>
  <si>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</si>
  <si>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</si>
  <si>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</si>
  <si>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</si>
  <si>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</si>
  <si>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</si>
  <si>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</si>
  <si>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</si>
  <si>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</si>
  <si>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</si>
  <si>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</si>
  <si>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</si>
  <si>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</si>
  <si>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</si>
  <si>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</si>
  <si>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</si>
  <si>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</si>
  <si>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</si>
  <si>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</si>
  <si>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</si>
  <si>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</si>
  <si>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</si>
  <si>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</si>
  <si>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</si>
  <si>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</si>
  <si>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</si>
  <si>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</si>
  <si>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</si>
  <si>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</si>
  <si>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</si>
  <si>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</si>
  <si>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</si>
  <si>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</si>
  <si>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</si>
  <si>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</si>
  <si>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</si>
  <si>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</si>
  <si>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</si>
  <si>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</si>
  <si>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</si>
  <si>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</si>
  <si>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</si>
  <si>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</si>
  <si>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</si>
  <si>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</si>
  <si>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</si>
  <si>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</si>
  <si>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</si>
  <si>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</si>
  <si>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</si>
  <si>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</si>
  <si>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</si>
  <si>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</si>
  <si>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</si>
  <si>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</si>
  <si>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</si>
  <si>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</si>
  <si>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</si>
  <si>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</si>
  <si>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</si>
  <si>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</si>
  <si>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</si>
  <si>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</si>
  <si>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</si>
  <si>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</si>
  <si>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</si>
  <si>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</si>
  <si>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</si>
  <si>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</si>
  <si>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</si>
  <si>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</si>
  <si>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</si>
  <si>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</si>
  <si>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</si>
  <si>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</si>
  <si>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</si>
  <si>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</si>
  <si>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</si>
  <si>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</si>
  <si>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</si>
  <si>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</si>
  <si>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</si>
  <si>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</si>
  <si>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</si>
  <si>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</si>
  <si>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</si>
  <si>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</si>
  <si>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</si>
  <si>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</si>
  <si>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</si>
  <si>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</si>
  <si>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</si>
  <si>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</si>
  <si>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</si>
  <si>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</si>
  <si>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</si>
  <si>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</si>
  <si>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</si>
  <si>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</si>
  <si>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</si>
  <si>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</si>
  <si>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</si>
  <si>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</si>
  <si>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</si>
  <si>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</si>
  <si>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</si>
  <si>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</si>
  <si>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</si>
  <si>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</si>
  <si>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</si>
  <si>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</si>
  <si>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</si>
  <si>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</si>
  <si>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</si>
  <si>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</si>
  <si>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</si>
  <si>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</si>
  <si>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</si>
  <si>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</si>
  <si>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</si>
  <si>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</si>
  <si>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</si>
  <si>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</si>
  <si>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</si>
  <si>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</si>
  <si>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</si>
  <si>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</si>
  <si>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</si>
  <si>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</si>
  <si>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</si>
  <si>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</si>
  <si>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</si>
  <si>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</si>
  <si>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</si>
  <si>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</si>
  <si>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</si>
  <si>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</si>
  <si>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</si>
  <si>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</si>
  <si>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</si>
  <si>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</si>
  <si>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</si>
  <si>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</si>
  <si>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</si>
  <si>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</si>
  <si>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</si>
  <si>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</si>
  <si>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</si>
  <si>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</si>
  <si>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</si>
  <si>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</si>
  <si>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</si>
  <si>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</si>
  <si>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</si>
  <si>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</si>
  <si>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</si>
  <si>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</si>
  <si>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</si>
  <si>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</si>
  <si>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</si>
  <si>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</si>
  <si>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</si>
  <si>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</si>
  <si>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</si>
  <si>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</si>
  <si>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</si>
  <si>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</si>
  <si>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</si>
  <si>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</si>
  <si>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</si>
  <si>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</si>
  <si>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</si>
  <si>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</si>
  <si>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</si>
  <si>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</si>
  <si>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</si>
  <si>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</si>
  <si>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</si>
  <si>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</si>
  <si>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</si>
  <si>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</si>
  <si>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</si>
  <si>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</si>
  <si>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</si>
  <si>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</si>
  <si>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</si>
  <si>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</si>
  <si>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</si>
  <si>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</si>
  <si>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</si>
  <si>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</si>
  <si>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</si>
  <si>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</si>
  <si>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</si>
  <si>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</si>
  <si>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</si>
  <si>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</si>
  <si>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</si>
  <si>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</si>
  <si>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</si>
  <si>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</si>
  <si>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</si>
  <si>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</si>
  <si>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</si>
  <si>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</si>
  <si>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</si>
  <si>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</si>
  <si>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</si>
  <si>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</si>
  <si>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</si>
  <si>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</si>
  <si>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</si>
  <si>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</si>
  <si>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</si>
  <si>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</si>
  <si>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</si>
  <si>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</si>
  <si>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</si>
  <si>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</si>
  <si>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</si>
  <si>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</si>
  <si>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</si>
  <si>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</si>
  <si>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</si>
  <si>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</si>
  <si>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</si>
  <si>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</si>
  <si>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</si>
  <si>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</si>
  <si>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</si>
  <si>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</si>
  <si>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</si>
  <si>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</si>
  <si>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</si>
  <si>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</si>
  <si>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</si>
  <si>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</si>
  <si>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</si>
  <si>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</si>
  <si>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</si>
  <si>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</si>
  <si>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</si>
  <si>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</si>
  <si>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</si>
  <si>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</si>
  <si>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</si>
  <si>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</si>
  <si>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</si>
  <si>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</si>
  <si>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</si>
  <si>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</si>
  <si>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</si>
  <si>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</si>
  <si>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</si>
  <si>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</si>
  <si>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</si>
  <si>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</si>
  <si>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</si>
  <si>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</si>
  <si>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</si>
  <si>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</si>
  <si>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</si>
  <si>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</si>
  <si>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</si>
  <si>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</si>
  <si>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</si>
  <si>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</si>
  <si>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</si>
  <si>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</si>
  <si>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</si>
  <si>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</si>
  <si>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</si>
  <si>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</si>
  <si>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</si>
  <si>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</si>
  <si>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</si>
  <si>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</si>
  <si>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</si>
  <si>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</si>
  <si>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</si>
  <si>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</si>
  <si>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</si>
  <si>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</si>
  <si>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</si>
  <si>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</si>
  <si>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</si>
  <si>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</si>
  <si>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</si>
  <si>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</si>
  <si>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</si>
  <si>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</si>
  <si>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</si>
  <si>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</si>
  <si>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</si>
  <si>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</si>
  <si>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</si>
  <si>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</si>
  <si>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</si>
  <si>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</si>
  <si>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</si>
  <si>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</si>
  <si>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</si>
  <si>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</si>
  <si>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</si>
  <si>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</si>
  <si>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</si>
  <si>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</si>
  <si>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</si>
  <si>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</si>
  <si>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</si>
  <si>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</si>
  <si>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</si>
  <si>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</si>
  <si>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</si>
  <si>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</si>
  <si>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</si>
  <si>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</si>
  <si>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</si>
  <si>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</si>
  <si>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</si>
  <si>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</si>
  <si>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</si>
  <si>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</si>
  <si>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</si>
  <si>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</si>
  <si>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</si>
  <si>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</si>
  <si>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</si>
  <si>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</si>
  <si>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</si>
  <si>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</si>
  <si>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</si>
  <si>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</si>
  <si>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</si>
  <si>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</si>
  <si>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</si>
  <si>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</si>
  <si>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</si>
  <si>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</si>
  <si>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</si>
  <si>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</si>
  <si>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</si>
  <si>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</si>
  <si>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</si>
  <si>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</si>
  <si>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</si>
  <si>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</si>
  <si>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</si>
  <si>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</si>
  <si>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</si>
  <si>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</si>
  <si>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</si>
  <si>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</si>
  <si>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</si>
  <si>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</si>
  <si>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</si>
  <si>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</si>
  <si>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</si>
  <si>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</si>
  <si>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</si>
  <si>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</si>
  <si>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</si>
  <si>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</si>
  <si>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</si>
  <si>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</si>
  <si>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</si>
  <si>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</si>
  <si>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</si>
  <si>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</si>
  <si>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</si>
  <si>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</si>
  <si>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</si>
  <si>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</si>
  <si>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</si>
  <si>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</si>
  <si>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</si>
  <si>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</si>
  <si>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</si>
  <si>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</si>
  <si>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</si>
  <si>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</si>
  <si>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</si>
  <si>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</si>
  <si>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</si>
  <si>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</si>
  <si>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</si>
  <si>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</si>
  <si>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</si>
  <si>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</si>
  <si>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</si>
  <si>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</si>
  <si>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</si>
  <si>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</si>
  <si>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</si>
  <si>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</si>
  <si>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</si>
  <si>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</si>
  <si>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</si>
  <si>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</si>
  <si>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</si>
  <si>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</si>
  <si>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</si>
  <si>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</si>
  <si>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</si>
  <si>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</si>
  <si>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</si>
  <si>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</si>
  <si>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</si>
  <si>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</si>
  <si>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</si>
  <si>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</si>
  <si>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</si>
  <si>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</si>
  <si>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</si>
  <si>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</si>
  <si>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</si>
  <si>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</si>
  <si>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</si>
  <si>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</si>
  <si>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</si>
  <si>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</si>
  <si>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</si>
  <si>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</si>
  <si>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</si>
  <si>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</si>
  <si>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</si>
  <si>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</si>
  <si>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</si>
  <si>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</si>
  <si>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</si>
  <si>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</si>
  <si>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</si>
  <si>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</si>
  <si>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</si>
  <si>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</si>
  <si>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</si>
  <si>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</si>
  <si>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</si>
  <si>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</si>
  <si>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</si>
  <si>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</si>
  <si>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</si>
  <si>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</si>
  <si>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</si>
  <si>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</si>
  <si>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</si>
  <si>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</si>
  <si>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</si>
  <si>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</si>
  <si>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</si>
  <si>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</si>
  <si>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</si>
  <si>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</si>
  <si>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</si>
  <si>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</si>
  <si>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</si>
  <si>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</si>
  <si>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</si>
  <si>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</si>
  <si>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</si>
  <si>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</si>
  <si>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</si>
  <si>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</si>
  <si>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</si>
  <si>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</si>
  <si>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</si>
  <si>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</si>
  <si>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</si>
  <si>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</si>
  <si>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</si>
  <si>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</si>
  <si>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</si>
  <si>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</si>
  <si>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</si>
  <si>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</si>
  <si>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</si>
  <si>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</si>
  <si>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</si>
  <si>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</si>
  <si>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</si>
  <si>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</si>
  <si>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</si>
  <si>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</si>
  <si>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</si>
  <si>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</si>
  <si>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</si>
  <si>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</si>
  <si>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</si>
  <si>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</si>
  <si>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</si>
  <si>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</si>
  <si>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</si>
  <si>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</si>
  <si>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</si>
  <si>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</si>
  <si>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</si>
  <si>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</si>
  <si>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</si>
  <si>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</si>
  <si>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</si>
  <si>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</si>
  <si>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</si>
  <si>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</si>
  <si>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</si>
  <si>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</si>
  <si>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</si>
  <si>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</si>
  <si>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</si>
  <si>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</si>
  <si>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</si>
  <si>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</si>
  <si>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</si>
  <si>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</si>
  <si>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</si>
  <si>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</si>
  <si>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</si>
  <si>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</si>
  <si>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</si>
  <si>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</si>
  <si>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</si>
  <si>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</si>
  <si>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</si>
  <si>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</si>
  <si>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</si>
  <si>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</si>
  <si>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</si>
  <si>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</si>
  <si>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</si>
  <si>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</si>
  <si>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</si>
  <si>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</si>
  <si>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</si>
  <si>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</si>
  <si>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</si>
  <si>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</si>
  <si>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</si>
  <si>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</si>
  <si>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</si>
  <si>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</si>
  <si>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</si>
  <si>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</si>
  <si>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</si>
  <si>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</si>
  <si>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</si>
  <si>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</si>
  <si>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</si>
  <si>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</si>
  <si>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</si>
  <si>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</si>
  <si>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</si>
  <si>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</si>
  <si>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</si>
  <si>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</si>
  <si>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</si>
  <si>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</si>
  <si>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</si>
  <si>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</si>
  <si>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</si>
  <si>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</si>
  <si>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</si>
  <si>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</si>
  <si>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</si>
  <si>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</si>
  <si>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</si>
  <si>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</si>
  <si>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</si>
  <si>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</si>
  <si>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</si>
  <si>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</si>
  <si>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</si>
  <si>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</si>
  <si>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</si>
  <si>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</si>
  <si>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</si>
  <si>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</si>
  <si>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</si>
  <si>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</si>
  <si>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</si>
  <si>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</si>
  <si>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</si>
  <si>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</si>
  <si>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</si>
  <si>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</si>
  <si>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</si>
  <si>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</si>
  <si>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</si>
  <si>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</si>
  <si>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</si>
  <si>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</si>
  <si>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</si>
  <si>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</si>
  <si>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</si>
  <si>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</si>
  <si>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</si>
  <si>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</si>
  <si>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</si>
  <si>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</si>
  <si>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</si>
  <si>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</si>
  <si>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</si>
  <si>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</si>
  <si>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</si>
  <si>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</si>
  <si>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</si>
  <si>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</si>
  <si>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</si>
  <si>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</si>
  <si>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</si>
  <si>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</si>
  <si>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</si>
  <si>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</si>
  <si>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</si>
  <si>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</si>
  <si>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</si>
  <si>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</si>
  <si>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</si>
  <si>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</si>
  <si>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</si>
  <si>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</si>
  <si>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</si>
  <si>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</si>
  <si>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</si>
  <si>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</si>
  <si>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</si>
  <si>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</si>
  <si>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</si>
  <si>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</si>
  <si>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</si>
  <si>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</si>
  <si>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</si>
  <si>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</si>
  <si>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</si>
  <si>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</si>
  <si>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</si>
  <si>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</si>
  <si>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</si>
  <si>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</si>
  <si>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</si>
  <si>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</si>
  <si>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</si>
  <si>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</si>
  <si>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</si>
  <si>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</si>
  <si>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</si>
  <si>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</si>
  <si>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</si>
  <si>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</si>
  <si>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</si>
  <si>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</si>
  <si>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</si>
  <si>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</si>
  <si>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</si>
  <si>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</si>
  <si>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</si>
  <si>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</si>
  <si>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</si>
  <si>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</si>
  <si>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</si>
  <si>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</si>
  <si>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</si>
  <si>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</si>
  <si>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</si>
  <si>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</si>
  <si>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</si>
  <si>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</si>
  <si>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</si>
  <si>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</si>
  <si>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</si>
  <si>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</si>
  <si>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</si>
  <si>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</si>
  <si>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</si>
  <si>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</si>
  <si>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</si>
  <si>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</si>
  <si>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</si>
  <si>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</si>
  <si>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</si>
  <si>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</si>
  <si>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</si>
  <si>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</si>
  <si>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</si>
  <si>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</si>
  <si>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</si>
  <si>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</si>
  <si>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</si>
  <si>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</si>
  <si>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</si>
  <si>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</si>
  <si>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</si>
  <si>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</si>
  <si>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</si>
  <si>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</si>
  <si>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</si>
  <si>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</si>
  <si>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</si>
  <si>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</si>
  <si>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</si>
  <si>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</si>
  <si>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</si>
  <si>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</si>
  <si>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</si>
  <si>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</si>
  <si>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</si>
  <si>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</si>
  <si>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</si>
  <si>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</si>
  <si>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</si>
  <si>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</si>
  <si>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</si>
  <si>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</si>
  <si>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</si>
  <si>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</si>
  <si>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</si>
  <si>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</si>
  <si>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</si>
  <si>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</si>
  <si>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</si>
  <si>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</si>
  <si>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</si>
  <si>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</si>
  <si>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</si>
  <si>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</si>
  <si>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</si>
  <si>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</si>
  <si>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</si>
  <si>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</si>
  <si>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</si>
  <si>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</si>
  <si>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</si>
  <si>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</si>
  <si>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</si>
  <si>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</si>
  <si>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</si>
  <si>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</si>
  <si>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</si>
  <si>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</si>
  <si>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</si>
  <si>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</si>
  <si>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</si>
  <si>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</si>
  <si>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</si>
  <si>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</si>
  <si>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</si>
  <si>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</si>
  <si>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</si>
  <si>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</si>
  <si>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</si>
  <si>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</si>
  <si>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</si>
  <si>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</si>
  <si>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</si>
  <si>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</si>
  <si>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</si>
  <si>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</si>
  <si>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</si>
  <si>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</si>
  <si>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</si>
  <si>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</si>
  <si>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</si>
  <si>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</si>
  <si>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</si>
  <si>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</si>
  <si>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</si>
  <si>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</si>
  <si>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</si>
  <si>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</si>
  <si>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</si>
  <si>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</si>
  <si>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</si>
  <si>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</si>
  <si>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</si>
  <si>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</si>
  <si>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</si>
  <si>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</si>
  <si>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</si>
  <si>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</si>
  <si>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</si>
  <si>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</si>
  <si>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</si>
  <si>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</si>
  <si>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</si>
  <si>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</si>
  <si>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</si>
  <si>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</si>
  <si>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</si>
  <si>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</si>
  <si>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</si>
  <si>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</si>
  <si>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</si>
  <si>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</si>
  <si>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</si>
  <si>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</si>
  <si>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</si>
  <si>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</si>
  <si>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</si>
  <si>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</si>
  <si>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</si>
  <si>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</si>
  <si>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</si>
  <si>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</si>
  <si>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</si>
  <si>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</si>
  <si>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</si>
  <si>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</si>
  <si>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</si>
  <si>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</si>
  <si>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</si>
  <si>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</si>
  <si>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</si>
  <si>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</si>
  <si>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</si>
  <si>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</si>
  <si>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</si>
  <si>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</si>
  <si>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</si>
  <si>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</si>
  <si>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</si>
  <si>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</si>
  <si>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</si>
  <si>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</si>
  <si>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</si>
  <si>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</si>
  <si>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</si>
  <si>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</si>
  <si>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</si>
  <si>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</si>
  <si>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</si>
  <si>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</si>
  <si>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</si>
  <si>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</si>
  <si>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</si>
  <si>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</si>
  <si>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</si>
  <si>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</si>
  <si>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</si>
  <si>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</si>
  <si>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</si>
  <si>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</si>
  <si>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</si>
  <si>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</si>
  <si>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</si>
  <si>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</si>
  <si>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</si>
  <si>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</si>
  <si>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</si>
  <si>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</si>
  <si>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</si>
  <si>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</si>
  <si>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</si>
  <si>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</si>
  <si>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</si>
  <si>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</si>
  <si>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</si>
  <si>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</si>
  <si>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</si>
  <si>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</si>
  <si>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</si>
  <si>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</si>
  <si>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</si>
  <si>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</si>
  <si>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</si>
  <si>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</si>
  <si>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</si>
  <si>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</si>
  <si>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</si>
  <si>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</si>
  <si>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</si>
  <si>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</si>
  <si>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</si>
  <si>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</si>
  <si>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</si>
  <si>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</si>
  <si>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</si>
  <si>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</si>
  <si>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</si>
  <si>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</si>
  <si>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</si>
  <si>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</si>
  <si>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</si>
  <si>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</si>
  <si>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</si>
  <si>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</si>
  <si>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</si>
  <si>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</si>
  <si>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</si>
  <si>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</si>
  <si>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</si>
  <si>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</si>
  <si>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</si>
  <si>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</si>
  <si>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</si>
  <si>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</si>
  <si>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</si>
  <si>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</si>
  <si>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</si>
  <si>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</si>
  <si>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</si>
  <si>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</si>
  <si>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</si>
  <si>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</si>
  <si>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</si>
  <si>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</si>
  <si>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</si>
  <si>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</si>
  <si>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</si>
  <si>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</si>
  <si>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</si>
  <si>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</si>
  <si>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</si>
  <si>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</si>
  <si>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</si>
  <si>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</si>
  <si>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</si>
  <si>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</si>
  <si>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</si>
  <si>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</si>
  <si>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</si>
  <si>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</si>
  <si>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</si>
  <si>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</si>
  <si>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</si>
  <si>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</si>
  <si>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</si>
  <si>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</si>
  <si>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</si>
  <si>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</si>
  <si>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</si>
  <si>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</si>
  <si>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</si>
  <si>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</si>
  <si>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</si>
  <si>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</si>
  <si>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</si>
  <si>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</si>
  <si>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</si>
  <si>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</si>
  <si>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</si>
  <si>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</si>
  <si>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</si>
  <si>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</si>
  <si>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</si>
  <si>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</si>
  <si>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</si>
  <si>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</si>
  <si>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</si>
  <si>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</si>
  <si>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</si>
  <si>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</si>
  <si>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</si>
  <si>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</si>
  <si>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</si>
  <si>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</si>
  <si>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</si>
  <si>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</si>
  <si>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</si>
  <si>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</si>
  <si>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</si>
  <si>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</si>
  <si>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</si>
  <si>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</si>
  <si>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</si>
  <si>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</si>
  <si>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</si>
  <si>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</si>
  <si>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</si>
  <si>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</si>
  <si>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</si>
  <si>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</si>
  <si>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</si>
  <si>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</si>
  <si>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</si>
  <si>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</si>
  <si>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</si>
  <si>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</si>
  <si>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</si>
  <si>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</si>
  <si>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</si>
  <si>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</si>
  <si>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</si>
  <si>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</si>
  <si>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</si>
  <si>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</si>
  <si>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</si>
  <si>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</si>
  <si>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</si>
  <si>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</si>
  <si>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</si>
  <si>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</si>
  <si>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</si>
  <si>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</si>
  <si>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</si>
  <si>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</si>
  <si>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</si>
  <si>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</si>
  <si>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</si>
  <si>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</si>
  <si>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</si>
  <si>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</si>
  <si>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</si>
  <si>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</si>
  <si>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</si>
  <si>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</si>
  <si>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</si>
  <si>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</si>
  <si>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</si>
  <si>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</si>
  <si>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</si>
  <si>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</si>
  <si>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</si>
  <si>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</si>
  <si>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</si>
  <si>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</si>
  <si>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</si>
  <si>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</si>
  <si>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</si>
  <si>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</si>
  <si>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</si>
  <si>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</si>
  <si>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</si>
  <si>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</si>
  <si>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</si>
  <si>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</si>
  <si>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</si>
  <si>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</si>
  <si>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</si>
  <si>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</si>
  <si>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</si>
  <si>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</si>
  <si>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</si>
  <si>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</si>
  <si>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</si>
  <si>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</si>
  <si>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</si>
  <si>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</si>
  <si>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</si>
  <si>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</si>
  <si>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</si>
  <si>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</si>
  <si>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</si>
  <si>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</si>
  <si>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</si>
  <si>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</si>
  <si>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</si>
  <si>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</si>
  <si>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</si>
  <si>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</si>
  <si>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</si>
  <si>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</si>
  <si>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</si>
  <si>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</si>
  <si>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</si>
  <si>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</si>
  <si>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</si>
  <si>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</si>
  <si>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</si>
  <si>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</si>
  <si>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</si>
  <si>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</si>
  <si>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</si>
  <si>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</si>
  <si>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</si>
  <si>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</si>
  <si>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</si>
  <si>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</si>
  <si>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</si>
  <si>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</si>
  <si>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</si>
  <si>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</si>
  <si>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</si>
  <si>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</si>
  <si>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</si>
  <si>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</si>
  <si>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</si>
  <si>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</si>
  <si>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</si>
  <si>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</si>
  <si>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</si>
  <si>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</si>
  <si>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</si>
  <si>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</si>
  <si>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</si>
  <si>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</si>
  <si>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</si>
  <si>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</si>
  <si>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</si>
  <si>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</si>
  <si>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</si>
  <si>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</si>
  <si>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</si>
  <si>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</si>
  <si>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</si>
  <si>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</si>
  <si>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</si>
  <si>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</si>
  <si>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</si>
  <si>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</si>
  <si>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</si>
  <si>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</si>
  <si>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</si>
  <si>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</si>
  <si>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</si>
  <si>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</si>
  <si>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</si>
  <si>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</si>
  <si>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</si>
  <si>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</si>
  <si>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</si>
  <si>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</si>
  <si>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</si>
  <si>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</si>
  <si>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</si>
  <si>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</si>
  <si>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</si>
  <si>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</si>
  <si>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</si>
  <si>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</si>
  <si>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</si>
  <si>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</si>
  <si>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</si>
  <si>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</si>
  <si>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</si>
  <si>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</si>
  <si>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</si>
  <si>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</si>
  <si>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</si>
  <si>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</si>
  <si>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</si>
  <si>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</si>
  <si>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</si>
  <si>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</si>
  <si>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</si>
  <si>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</si>
  <si>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</si>
  <si>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</si>
  <si>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</si>
  <si>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</si>
  <si>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</si>
  <si>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</si>
  <si>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</si>
  <si>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</si>
  <si>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</si>
  <si>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</si>
  <si>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</si>
  <si>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</si>
  <si>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</si>
  <si>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</si>
  <si>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</si>
  <si>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</si>
  <si>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</si>
  <si>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</si>
  <si>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</si>
  <si>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</si>
  <si>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</si>
  <si>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</si>
  <si>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</si>
  <si>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</si>
  <si>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</si>
  <si>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</si>
  <si>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</si>
  <si>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</si>
  <si>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</si>
  <si>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</si>
  <si>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</si>
  <si>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</si>
  <si>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</si>
  <si>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</si>
  <si>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</si>
  <si>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</si>
  <si>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</si>
  <si>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</si>
  <si>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</si>
  <si>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</si>
  <si>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</si>
  <si>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</si>
  <si>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</si>
  <si>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</si>
  <si>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</si>
  <si>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</si>
  <si>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</si>
  <si>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</si>
  <si>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</si>
  <si>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</si>
  <si>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</si>
  <si>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</si>
  <si>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</si>
  <si>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</si>
  <si>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</si>
  <si>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</si>
  <si>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</si>
  <si>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</si>
  <si>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</si>
  <si>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</si>
  <si>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</si>
  <si>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</si>
  <si>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</si>
  <si>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</si>
  <si>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</si>
  <si>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</si>
  <si>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</si>
  <si>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</si>
  <si>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</si>
  <si>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</si>
  <si>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</si>
  <si>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</si>
  <si>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</si>
  <si>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</si>
  <si>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</si>
  <si>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</si>
  <si>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</si>
  <si>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</si>
  <si>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</si>
  <si>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</si>
  <si>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</si>
  <si>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</si>
  <si>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</si>
  <si>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</si>
  <si>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</si>
  <si>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</si>
  <si>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</si>
  <si>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</si>
  <si>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</si>
  <si>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</si>
  <si>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</si>
  <si>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</si>
  <si>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</si>
  <si>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</si>
  <si>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</si>
  <si>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</si>
  <si>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</si>
  <si>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</si>
  <si>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</si>
  <si>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</si>
  <si>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</si>
  <si>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</si>
  <si>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</si>
  <si>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</si>
  <si>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</si>
  <si>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</si>
  <si>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</si>
  <si>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</si>
  <si>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</si>
  <si>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</si>
  <si>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</si>
  <si>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</si>
  <si>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</si>
  <si>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</si>
  <si>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</si>
  <si>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</si>
  <si>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</si>
  <si>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</si>
  <si>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</si>
  <si>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</si>
  <si>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</si>
  <si>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</si>
  <si>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</si>
  <si>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</si>
  <si>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</si>
  <si>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</si>
  <si>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</si>
  <si>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</si>
  <si>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</si>
  <si>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</si>
  <si>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</si>
  <si>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</si>
  <si>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</si>
  <si>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</si>
  <si>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</si>
  <si>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</si>
  <si>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</si>
  <si>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</si>
  <si>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</si>
  <si>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</si>
  <si>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</si>
  <si>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</si>
  <si>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</si>
  <si>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</si>
  <si>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</si>
  <si>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</si>
  <si>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</si>
  <si>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</si>
  <si>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</si>
  <si>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</si>
  <si>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</si>
  <si>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</si>
  <si>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</si>
  <si>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</si>
  <si>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</si>
  <si>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</si>
  <si>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</si>
  <si>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</si>
  <si>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</si>
  <si>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</si>
  <si>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</si>
  <si>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</si>
  <si>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</si>
  <si>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</si>
  <si>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</si>
  <si>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</si>
  <si>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</si>
  <si>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</si>
  <si>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</si>
  <si>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</si>
  <si>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</si>
  <si>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</si>
  <si>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</si>
  <si>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</si>
  <si>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</si>
  <si>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</si>
  <si>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</si>
  <si>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</si>
  <si>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</si>
  <si>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</si>
  <si>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</si>
  <si>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</si>
  <si>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</si>
  <si>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</si>
  <si>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</si>
  <si>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</si>
  <si>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</si>
  <si>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</si>
  <si>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</si>
  <si>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</si>
  <si>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</si>
  <si>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</si>
  <si>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</si>
  <si>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</si>
  <si>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</si>
  <si>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</si>
  <si>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</si>
  <si>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</si>
  <si>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</si>
  <si>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</si>
  <si>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</si>
  <si>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</si>
  <si>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</si>
  <si>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</si>
  <si>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</si>
  <si>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</si>
  <si>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</si>
  <si>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</si>
  <si>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</si>
  <si>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</si>
  <si>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</si>
  <si>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</si>
  <si>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</si>
  <si>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</si>
  <si>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</si>
  <si>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</si>
  <si>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</si>
  <si>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</si>
  <si>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</si>
  <si>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</si>
  <si>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</si>
  <si>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</si>
  <si>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</si>
  <si>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</si>
  <si>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</si>
  <si>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</si>
  <si>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</si>
  <si>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</si>
  <si>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</si>
  <si>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</si>
  <si>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</si>
  <si>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</si>
  <si>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</si>
  <si>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</si>
  <si>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</si>
  <si>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</si>
  <si>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</si>
  <si>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</si>
  <si>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</si>
  <si>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</si>
  <si>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</si>
  <si>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</si>
  <si>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</si>
  <si>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</si>
  <si>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</si>
  <si>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</si>
  <si>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</si>
  <si>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</si>
  <si>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</si>
  <si>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</si>
  <si>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</si>
  <si>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</si>
  <si>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</si>
  <si>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</si>
  <si>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</si>
  <si>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</si>
  <si>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</si>
  <si>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</si>
  <si>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</si>
  <si>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</si>
  <si>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</si>
  <si>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</si>
  <si>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</si>
  <si>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</si>
  <si>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</si>
  <si>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</si>
  <si>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</si>
  <si>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</si>
  <si>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</si>
  <si>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</si>
  <si>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</si>
  <si>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</si>
  <si>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</si>
  <si>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</si>
  <si>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</si>
  <si>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</si>
  <si>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</si>
  <si>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</si>
  <si>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</si>
  <si>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</si>
  <si>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</si>
  <si>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</si>
  <si>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</si>
  <si>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</si>
  <si>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</si>
  <si>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</si>
  <si>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</si>
  <si>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</si>
  <si>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</si>
  <si>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</si>
  <si>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</si>
  <si>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</si>
  <si>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</si>
  <si>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</si>
  <si>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</si>
  <si>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</si>
  <si>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</si>
  <si>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</si>
  <si>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</si>
  <si>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</si>
  <si>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</si>
  <si>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</si>
  <si>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</si>
  <si>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</si>
  <si>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</si>
  <si>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</si>
  <si>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</si>
  <si>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</si>
  <si>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</si>
  <si>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</si>
  <si>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</si>
  <si>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</si>
  <si>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</si>
  <si>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</si>
  <si>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</si>
  <si>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</si>
  <si>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</si>
  <si>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</si>
  <si>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</si>
  <si>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</si>
  <si>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</si>
  <si>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</si>
  <si>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</si>
  <si>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</si>
  <si>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</si>
  <si>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</si>
  <si>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</si>
  <si>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</si>
  <si>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</si>
  <si>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</si>
  <si>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</si>
  <si>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</si>
  <si>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</si>
  <si>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</si>
  <si>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</si>
  <si>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</si>
  <si>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</si>
  <si>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</si>
  <si>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</si>
  <si>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</si>
  <si>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</si>
  <si>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</si>
  <si>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</si>
  <si>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</si>
  <si>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</si>
  <si>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</si>
  <si>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</si>
  <si>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</si>
  <si>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</si>
  <si>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</si>
  <si>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</si>
  <si>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</si>
  <si>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</si>
  <si>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</si>
  <si>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</si>
  <si>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</si>
  <si>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</si>
  <si>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</si>
  <si>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</si>
  <si>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</si>
  <si>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</si>
  <si>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</si>
  <si>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</si>
  <si>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</si>
  <si>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</si>
  <si>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</si>
  <si>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</si>
  <si>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</si>
  <si>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</si>
  <si>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</si>
  <si>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</si>
  <si>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</si>
  <si>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</si>
  <si>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</si>
  <si>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</si>
  <si>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</si>
  <si>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</si>
  <si>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</si>
  <si>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</si>
  <si>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</si>
  <si>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</si>
  <si>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</si>
  <si>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</si>
  <si>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</si>
  <si>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</si>
  <si>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</si>
  <si>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</si>
  <si>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</si>
  <si>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</si>
  <si>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</si>
  <si>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</si>
  <si>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</si>
  <si>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</si>
  <si>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</si>
  <si>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</si>
  <si>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</si>
  <si>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</si>
  <si>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</si>
  <si>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</si>
  <si>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</si>
  <si>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</si>
  <si>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</si>
  <si>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</si>
  <si>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</si>
  <si>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</si>
  <si>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</si>
  <si>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</si>
  <si>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</si>
  <si>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</si>
  <si>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</si>
  <si>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</si>
  <si>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</si>
  <si>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</si>
  <si>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</si>
  <si>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</si>
  <si>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</si>
  <si>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</si>
  <si>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</si>
  <si>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</si>
  <si>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</si>
  <si>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</si>
  <si>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</si>
  <si>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</si>
  <si>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</si>
  <si>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</si>
  <si>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</si>
  <si>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</si>
  <si>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</si>
  <si>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</si>
  <si>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</si>
  <si>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</si>
  <si>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</si>
  <si>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</si>
  <si>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</si>
  <si>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</si>
  <si>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</si>
  <si>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</si>
  <si>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</si>
  <si>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</si>
  <si>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</si>
  <si>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</si>
  <si>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</si>
  <si>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</si>
  <si>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</si>
  <si>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</si>
  <si>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</si>
  <si>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</si>
  <si>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</si>
  <si>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</si>
  <si>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</si>
  <si>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</si>
  <si>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</si>
  <si>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</si>
  <si>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</si>
  <si>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</si>
  <si>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</si>
  <si>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</si>
  <si>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</si>
  <si>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</si>
  <si>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</si>
  <si>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</si>
  <si>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</si>
  <si>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</si>
  <si>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</si>
  <si>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</si>
  <si>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</si>
  <si>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</si>
  <si>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</si>
  <si>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</si>
  <si>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</si>
  <si>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</si>
  <si>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</si>
  <si>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</si>
  <si>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</si>
  <si>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</si>
  <si>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</si>
  <si>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</si>
  <si>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</si>
  <si>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</si>
  <si>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</si>
  <si>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</si>
  <si>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</si>
  <si>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</si>
  <si>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</si>
  <si>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</si>
  <si>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</si>
  <si>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</si>
  <si>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</si>
  <si>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</si>
  <si>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</si>
  <si>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</si>
  <si>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</si>
  <si>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</si>
  <si>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</si>
  <si>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</si>
  <si>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</si>
  <si>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</si>
  <si>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</si>
  <si>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</si>
  <si>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</si>
  <si>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</si>
  <si>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</si>
  <si>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</si>
  <si>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</si>
  <si>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</si>
  <si>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</si>
  <si>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</si>
  <si>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</si>
  <si>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</si>
  <si>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</si>
  <si>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</si>
  <si>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</si>
  <si>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</si>
  <si>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</si>
  <si>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</si>
  <si>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</si>
  <si>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</si>
  <si>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</si>
  <si>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</si>
  <si>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</si>
  <si>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</si>
  <si>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</si>
  <si>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</si>
  <si>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</si>
  <si>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</si>
  <si>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</si>
  <si>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</si>
  <si>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</si>
  <si>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</si>
  <si>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</si>
  <si>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</si>
  <si>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</si>
  <si>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</si>
  <si>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</si>
  <si>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</si>
  <si>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</si>
  <si>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</si>
  <si>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</si>
  <si>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</si>
  <si>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</si>
  <si>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</si>
  <si>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</si>
  <si>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</si>
  <si>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</si>
  <si>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</si>
  <si>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</si>
  <si>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</si>
  <si>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</si>
  <si>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</si>
  <si>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</si>
  <si>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</si>
  <si>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</si>
  <si>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</si>
  <si>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</si>
  <si>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</si>
  <si>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</si>
  <si>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</si>
  <si>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</si>
  <si>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</si>
  <si>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</si>
  <si>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</si>
  <si>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</si>
  <si>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</si>
  <si>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</si>
  <si>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</si>
  <si>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</si>
  <si>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</si>
  <si>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</si>
  <si>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</si>
  <si>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</si>
  <si>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</si>
  <si>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</si>
  <si>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</si>
  <si>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</si>
  <si>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</si>
  <si>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</si>
  <si>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</si>
  <si>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</si>
  <si>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</si>
  <si>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</si>
  <si>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</si>
  <si>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</si>
  <si>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</si>
  <si>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</si>
  <si>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</si>
  <si>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</si>
  <si>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</si>
  <si>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</si>
  <si>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</si>
  <si>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</si>
  <si>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</si>
  <si>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</si>
  <si>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</si>
  <si>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</si>
  <si>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</si>
  <si>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</si>
  <si>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</si>
  <si>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</si>
  <si>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</si>
  <si>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</si>
  <si>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</si>
  <si>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</si>
  <si>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</si>
  <si>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</si>
  <si>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</si>
  <si>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</si>
  <si>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</si>
  <si>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</si>
  <si>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</si>
  <si>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</si>
  <si>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</si>
  <si>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</si>
  <si>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</si>
  <si>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</si>
  <si>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</si>
  <si>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</si>
  <si>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</si>
  <si>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</si>
  <si>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</si>
  <si>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</si>
  <si>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</si>
  <si>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</si>
  <si>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</si>
  <si>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</si>
  <si>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</si>
  <si>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</si>
  <si>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</si>
  <si>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</si>
  <si>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</si>
  <si>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</si>
  <si>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</si>
  <si>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</si>
  <si>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</si>
  <si>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</si>
  <si>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</si>
  <si>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</si>
  <si>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</si>
  <si>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</si>
  <si>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</si>
  <si>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</si>
  <si>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</si>
  <si>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</si>
  <si>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</si>
  <si>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</si>
  <si>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</si>
  <si>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</si>
  <si>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</si>
  <si>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</si>
  <si>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</si>
  <si>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</si>
  <si>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</si>
  <si>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</si>
  <si>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</si>
  <si>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</si>
  <si>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</si>
  <si>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</si>
  <si>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</si>
  <si>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</si>
  <si>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</si>
  <si>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</si>
  <si>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</si>
  <si>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</si>
  <si>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</si>
  <si>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</si>
  <si>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</si>
  <si>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</si>
  <si>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</si>
  <si>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</si>
  <si>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</si>
  <si>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</si>
  <si>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</si>
  <si>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</si>
  <si>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</si>
  <si>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</si>
  <si>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</si>
  <si>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</si>
  <si>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</si>
  <si>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</si>
  <si>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</si>
  <si>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</si>
  <si>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</si>
  <si>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</si>
  <si>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</si>
  <si>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</si>
  <si>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</si>
  <si>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</si>
  <si>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</si>
  <si>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</si>
  <si>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</si>
  <si>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</si>
  <si>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</si>
  <si>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</si>
  <si>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</si>
  <si>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</si>
  <si>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</si>
  <si>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</si>
  <si>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</si>
  <si>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</si>
  <si>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</si>
  <si>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</si>
  <si>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</si>
  <si>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</si>
  <si>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</si>
  <si>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</si>
  <si>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</si>
  <si>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</si>
  <si>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</si>
  <si>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</si>
  <si>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</si>
  <si>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</si>
  <si>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</si>
  <si>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</si>
  <si>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</si>
  <si>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</si>
  <si>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</si>
  <si>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</si>
  <si>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</si>
  <si>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</si>
  <si>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</si>
  <si>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</si>
  <si>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</si>
  <si>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</si>
  <si>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</si>
  <si>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</si>
  <si>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</si>
  <si>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</si>
  <si>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</si>
  <si>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</si>
  <si>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</si>
  <si>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</si>
  <si>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</si>
  <si>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</si>
  <si>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</si>
  <si>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</si>
  <si>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</si>
  <si>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</si>
  <si>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</si>
  <si>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</si>
  <si>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</si>
  <si>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</si>
  <si>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</si>
  <si>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</si>
  <si>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</si>
  <si>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</si>
  <si>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</si>
  <si>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</si>
  <si>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</si>
  <si>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</si>
  <si>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</si>
  <si>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</si>
  <si>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</si>
  <si>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</si>
  <si>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</si>
  <si>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</si>
  <si>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</si>
  <si>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</si>
  <si>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</si>
  <si>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</si>
  <si>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</si>
  <si>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</si>
  <si>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</si>
  <si>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</si>
  <si>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</si>
  <si>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</si>
  <si>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</si>
  <si>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</si>
  <si>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</si>
  <si>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</si>
  <si>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</si>
  <si>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</si>
  <si>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</si>
  <si>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</si>
  <si>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</si>
  <si>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</si>
  <si>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</si>
  <si>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</si>
  <si>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</si>
  <si>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</si>
  <si>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</si>
  <si>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</si>
  <si>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</si>
  <si>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</si>
  <si>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</si>
  <si>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</si>
  <si>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</si>
  <si>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</si>
  <si>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</si>
  <si>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</si>
  <si>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</si>
  <si>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</si>
  <si>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</si>
  <si>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</si>
  <si>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</si>
  <si>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</si>
  <si>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</si>
  <si>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</si>
  <si>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</si>
  <si>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</si>
  <si>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</si>
  <si>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</si>
  <si>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</si>
  <si>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</si>
  <si>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</si>
  <si>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</si>
  <si>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</si>
  <si>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</si>
  <si>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</si>
  <si>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</si>
  <si>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</si>
  <si>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</si>
  <si>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</si>
  <si>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</si>
  <si>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</si>
  <si>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</si>
  <si>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</si>
  <si>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</si>
  <si>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</si>
  <si>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</si>
  <si>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</si>
  <si>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</si>
  <si>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</si>
  <si>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</si>
  <si>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</si>
  <si>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</si>
  <si>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</si>
  <si>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</si>
  <si>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</si>
  <si>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</si>
  <si>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</si>
  <si>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</si>
  <si>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</si>
  <si>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</si>
  <si>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</si>
  <si>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</si>
  <si>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</si>
  <si>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</si>
  <si>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</si>
  <si>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</si>
  <si>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</si>
  <si>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</si>
  <si>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</si>
  <si>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</si>
  <si>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</si>
  <si>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</si>
  <si>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</si>
  <si>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</si>
  <si>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</si>
  <si>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</si>
  <si>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</si>
  <si>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</si>
  <si>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</si>
  <si>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</si>
  <si>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</si>
  <si>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</si>
  <si>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</si>
  <si>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</si>
  <si>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</si>
  <si>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</si>
  <si>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</si>
  <si>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</si>
  <si>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</si>
  <si>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</si>
  <si>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</si>
  <si>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</si>
  <si>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</si>
  <si>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</si>
  <si>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</si>
  <si>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</si>
  <si>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</si>
  <si>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</si>
  <si>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</si>
  <si>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</si>
  <si>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</si>
  <si>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</si>
  <si>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</si>
  <si>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</si>
  <si>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</si>
  <si>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</si>
  <si>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</si>
  <si>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</si>
  <si>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</si>
  <si>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</si>
  <si>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</si>
  <si>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</si>
  <si>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</si>
  <si>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</si>
  <si>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</si>
  <si>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</si>
  <si>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</si>
  <si>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</si>
  <si>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</si>
  <si>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</si>
  <si>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</si>
  <si>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</si>
  <si>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</si>
  <si>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</si>
  <si>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</si>
  <si>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</si>
  <si>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</si>
  <si>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</si>
  <si>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</si>
  <si>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</si>
  <si>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</si>
  <si>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</si>
  <si>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</si>
  <si>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</si>
  <si>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</si>
  <si>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</si>
  <si>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</si>
  <si>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</si>
  <si>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</si>
  <si>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</si>
  <si>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</si>
  <si>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</si>
  <si>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</si>
  <si>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</si>
  <si>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</si>
  <si>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</si>
  <si>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</si>
  <si>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</si>
  <si>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</si>
  <si>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</si>
  <si>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</si>
  <si>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</si>
  <si>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</si>
  <si>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</si>
  <si>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</si>
  <si>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</si>
  <si>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</si>
  <si>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</si>
  <si>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</si>
  <si>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</si>
  <si>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</si>
  <si>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</si>
  <si>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</si>
  <si>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</si>
  <si>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</si>
  <si>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</si>
  <si>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</si>
  <si>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</si>
  <si>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</si>
  <si>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</si>
  <si>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</si>
  <si>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</si>
  <si>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</si>
  <si>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</si>
  <si>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</si>
  <si>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</si>
  <si>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</si>
  <si>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</si>
  <si>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</si>
  <si>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</si>
  <si>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</si>
  <si>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</si>
  <si>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</si>
  <si>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</si>
  <si>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</si>
  <si>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</si>
  <si>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</si>
  <si>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</si>
  <si>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</si>
  <si>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</si>
  <si>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</si>
  <si>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</si>
  <si>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</si>
  <si>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</si>
  <si>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</si>
  <si>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</si>
  <si>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</si>
  <si>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</si>
  <si>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</si>
  <si>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</si>
  <si>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</si>
  <si>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</si>
  <si>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</si>
  <si>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</si>
  <si>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</si>
  <si>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</si>
  <si>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</si>
  <si>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</si>
  <si>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</si>
  <si>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</si>
  <si>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</si>
  <si>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</si>
  <si>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</si>
  <si>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</si>
  <si>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</si>
  <si>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</si>
  <si>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</si>
  <si>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</si>
  <si>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</si>
  <si>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</si>
  <si>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</si>
  <si>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</si>
  <si>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</si>
  <si>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</si>
  <si>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</si>
  <si>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</si>
  <si>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</si>
  <si>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</si>
  <si>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</si>
  <si>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</si>
  <si>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</si>
  <si>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</si>
  <si>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</si>
  <si>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</si>
  <si>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</si>
  <si>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</si>
  <si>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</si>
  <si>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</si>
  <si>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</si>
  <si>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</si>
  <si>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</si>
  <si>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</si>
  <si>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</si>
  <si>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</si>
  <si>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</si>
  <si>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</si>
  <si>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</si>
  <si>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</si>
  <si>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</si>
  <si>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</si>
  <si>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</si>
  <si>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</si>
  <si>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</si>
  <si>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</si>
  <si>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</si>
  <si>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</si>
  <si>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</si>
  <si>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</si>
  <si>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</si>
  <si>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</si>
  <si>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</si>
  <si>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</si>
  <si>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</si>
  <si>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</si>
  <si>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</si>
  <si>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</si>
  <si>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</si>
  <si>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</si>
  <si>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</si>
  <si>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</si>
  <si>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</si>
  <si>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</si>
  <si>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</si>
  <si>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</si>
  <si>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</si>
  <si>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</si>
  <si>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</si>
  <si>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</si>
  <si>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</si>
  <si>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</si>
  <si>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</si>
  <si>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</si>
  <si>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</si>
  <si>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</si>
  <si>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</si>
  <si>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</si>
  <si>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</si>
  <si>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</si>
  <si>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</si>
  <si>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</si>
  <si>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</si>
  <si>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</si>
  <si>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</si>
  <si>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</si>
  <si>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</si>
  <si>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</si>
  <si>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</si>
  <si>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</si>
  <si>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</si>
  <si>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</si>
  <si>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</si>
  <si>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</si>
  <si>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</si>
  <si>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</si>
  <si>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</si>
  <si>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</si>
  <si>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</si>
  <si>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</si>
  <si>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</si>
  <si>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</si>
  <si>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</si>
  <si>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</si>
  <si>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</si>
  <si>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</si>
  <si>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</si>
  <si>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</si>
  <si>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</si>
  <si>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</si>
  <si>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</si>
  <si>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</si>
  <si>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</si>
  <si>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</si>
  <si>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</si>
  <si>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</si>
  <si>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</si>
  <si>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</si>
  <si>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</si>
  <si>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</si>
  <si>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</si>
  <si>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</si>
  <si>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</si>
  <si>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</si>
  <si>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</si>
  <si>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</si>
  <si>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</si>
  <si>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</si>
  <si>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</si>
  <si>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</si>
  <si>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</si>
  <si>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</si>
  <si>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</si>
  <si>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</si>
  <si>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</si>
  <si>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</si>
  <si>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</si>
  <si>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</si>
  <si>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</si>
  <si>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</si>
  <si>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</si>
  <si>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</si>
  <si>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</si>
  <si>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</si>
  <si>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</si>
  <si>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</si>
  <si>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</si>
  <si>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</si>
  <si>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</si>
  <si>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</si>
  <si>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</si>
  <si>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</si>
  <si>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</si>
  <si>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</si>
  <si>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</si>
  <si>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</si>
  <si>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</si>
  <si>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</si>
  <si>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</si>
  <si>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</si>
  <si>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</si>
  <si>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</si>
  <si>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</si>
  <si>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</si>
  <si>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</si>
  <si>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</si>
  <si>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</si>
  <si>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</si>
  <si>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</si>
  <si>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</si>
  <si>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</si>
  <si>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</si>
  <si>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</si>
  <si>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</si>
  <si>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</si>
  <si>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</si>
  <si>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</si>
  <si>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</si>
  <si>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</si>
  <si>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</si>
  <si>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</si>
  <si>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</si>
  <si>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</si>
  <si>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</si>
  <si>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</si>
  <si>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</si>
  <si>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</si>
  <si>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</si>
  <si>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</si>
  <si>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</si>
  <si>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</si>
  <si>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</si>
  <si>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</si>
  <si>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</si>
  <si>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</si>
  <si>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</si>
  <si>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</si>
  <si>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</si>
  <si>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</si>
  <si>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</si>
  <si>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</si>
  <si>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</si>
  <si>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</si>
  <si>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</si>
  <si>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</si>
  <si>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</si>
  <si>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</si>
  <si>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</si>
  <si>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</si>
  <si>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</si>
  <si>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</si>
  <si>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</si>
  <si>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</si>
  <si>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</si>
  <si>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</si>
  <si>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</si>
  <si>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</si>
  <si>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</si>
  <si>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</si>
  <si>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</si>
  <si>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</si>
  <si>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</si>
  <si>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</si>
  <si>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</si>
  <si>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</si>
  <si>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</si>
  <si>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</si>
  <si>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</si>
  <si>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</si>
  <si>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</si>
  <si>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</si>
  <si>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</si>
  <si>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</si>
  <si>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</si>
  <si>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</si>
  <si>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</si>
  <si>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</si>
  <si>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</si>
  <si>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</si>
  <si>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</si>
  <si>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</si>
  <si>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</si>
  <si>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</si>
  <si>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</si>
  <si>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</si>
  <si>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</si>
  <si>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</si>
  <si>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</si>
  <si>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</si>
  <si>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</si>
  <si>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</si>
  <si>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</si>
  <si>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</si>
  <si>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</si>
  <si>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</si>
  <si>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</si>
  <si>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</si>
  <si>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</si>
  <si>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</si>
  <si>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</si>
  <si>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</si>
  <si>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</si>
  <si>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</si>
  <si>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</si>
  <si>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</si>
  <si>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</si>
  <si>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</si>
  <si>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</si>
  <si>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</si>
  <si>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</si>
  <si>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</si>
  <si>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</si>
  <si>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</si>
  <si>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</si>
  <si>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</si>
  <si>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</si>
  <si>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</si>
  <si>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</si>
  <si>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</si>
  <si>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</si>
  <si>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</si>
  <si>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</si>
  <si>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</si>
  <si>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</si>
  <si>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</si>
  <si>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</si>
  <si>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</si>
  <si>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</si>
  <si>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</si>
  <si>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</si>
  <si>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</si>
  <si>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</si>
  <si>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</si>
  <si>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</si>
  <si>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</si>
  <si>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</si>
  <si>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</si>
  <si>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</si>
  <si>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</si>
  <si>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</si>
  <si>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</si>
  <si>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</si>
  <si>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</si>
  <si>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</si>
  <si>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</si>
  <si>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</si>
  <si>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</si>
  <si>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</si>
  <si>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</si>
  <si>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</si>
  <si>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</si>
  <si>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</si>
  <si>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</si>
  <si>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</si>
  <si>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</si>
  <si>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</si>
  <si>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</si>
  <si>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</si>
  <si>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</si>
  <si>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</si>
  <si>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</si>
  <si>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</si>
  <si>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</si>
  <si>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</si>
  <si>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</si>
  <si>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</si>
  <si>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</si>
  <si>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</si>
  <si>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</si>
  <si>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</si>
  <si>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</si>
  <si>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</si>
  <si>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</si>
  <si>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</si>
  <si>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</si>
  <si>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</si>
  <si>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</si>
  <si>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</si>
  <si>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</si>
  <si>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</si>
  <si>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</si>
  <si>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</si>
  <si>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</si>
  <si>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</si>
  <si>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</si>
  <si>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</si>
  <si>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</si>
  <si>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</si>
  <si>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</si>
  <si>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</si>
  <si>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</si>
  <si>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</si>
  <si>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</si>
  <si>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</si>
  <si>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</si>
  <si>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</si>
  <si>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</si>
  <si>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</si>
  <si>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</si>
  <si>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</si>
  <si>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</si>
  <si>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</si>
  <si>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</si>
  <si>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</si>
  <si>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</si>
  <si>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</si>
  <si>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</si>
  <si>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</si>
  <si>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</si>
  <si>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</si>
  <si>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</si>
  <si>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</si>
  <si>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</si>
  <si>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</si>
  <si>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</si>
  <si>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</si>
  <si>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</si>
  <si>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</si>
  <si>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</si>
  <si>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</si>
  <si>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</si>
  <si>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</si>
  <si>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</si>
  <si>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</si>
  <si>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</si>
  <si>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</si>
  <si>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</si>
  <si>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</si>
  <si>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</si>
  <si>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</si>
  <si>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</si>
  <si>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</si>
  <si>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</si>
  <si>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</si>
  <si>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</si>
  <si>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</si>
  <si>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</si>
  <si>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</si>
  <si>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</si>
  <si>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</si>
  <si>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</si>
  <si>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</si>
  <si>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</si>
  <si>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</si>
  <si>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</si>
  <si>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</si>
  <si>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</si>
  <si>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</si>
  <si>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</si>
  <si>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</si>
  <si>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</si>
  <si>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</si>
  <si>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</si>
  <si>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</si>
  <si>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</si>
  <si>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</si>
  <si>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</si>
  <si>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</si>
  <si>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</si>
  <si>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</si>
  <si>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</si>
  <si>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</si>
  <si>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</si>
  <si>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</si>
  <si>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</si>
  <si>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</si>
  <si>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</si>
  <si>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</si>
  <si>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</si>
  <si>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</si>
  <si>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</si>
  <si>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</si>
  <si>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</si>
  <si>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</si>
  <si>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</si>
  <si>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</si>
  <si>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</si>
  <si>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</si>
  <si>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</si>
  <si>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</si>
  <si>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</si>
  <si>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</si>
  <si>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</si>
  <si>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</si>
  <si>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</si>
  <si>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</si>
  <si>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</si>
  <si>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</si>
  <si>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</si>
  <si>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</si>
  <si>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</si>
  <si>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</si>
  <si>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</si>
  <si>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</si>
  <si>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</si>
  <si>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</si>
  <si>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</si>
  <si>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</si>
  <si>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</si>
  <si>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</si>
  <si>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</si>
  <si>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</si>
  <si>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</si>
  <si>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</si>
  <si>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</si>
  <si>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</si>
  <si>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</si>
  <si>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</si>
  <si>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</si>
  <si>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</si>
  <si>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</si>
  <si>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</si>
  <si>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</si>
  <si>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</si>
  <si>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</si>
  <si>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</si>
  <si>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</si>
  <si>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</si>
  <si>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</si>
  <si>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</si>
  <si>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</si>
  <si>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</si>
  <si>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</si>
  <si>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</si>
  <si>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</si>
  <si>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</si>
  <si>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</si>
  <si>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</si>
  <si>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</si>
  <si>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</si>
  <si>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</si>
  <si>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</si>
  <si>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</si>
  <si>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</si>
  <si>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</si>
  <si>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</si>
  <si>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</si>
  <si>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</si>
  <si>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</si>
  <si>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</si>
  <si>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</si>
  <si>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</si>
  <si>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</si>
  <si>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</si>
  <si>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</si>
  <si>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</si>
  <si>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</si>
  <si>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</si>
  <si>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</si>
  <si>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</si>
  <si>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</si>
  <si>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</si>
  <si>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</si>
  <si>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</si>
  <si>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</si>
  <si>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</si>
  <si>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</si>
  <si>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</si>
  <si>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</si>
  <si>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</si>
  <si>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</si>
  <si>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</si>
  <si>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</si>
  <si>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</si>
  <si>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</si>
  <si>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</si>
  <si>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</si>
  <si>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</si>
  <si>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</si>
  <si>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</si>
  <si>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</si>
  <si>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</si>
  <si>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</si>
  <si>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</si>
  <si>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</si>
  <si>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</si>
  <si>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</si>
  <si>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</si>
  <si>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</si>
  <si>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</si>
  <si>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</si>
  <si>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</si>
  <si>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</si>
  <si>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</si>
  <si>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</si>
  <si>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</si>
  <si>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</si>
  <si>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</si>
  <si>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</si>
  <si>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</si>
  <si>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</si>
  <si>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</si>
  <si>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</si>
  <si>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</si>
  <si>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</si>
  <si>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</si>
  <si>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</si>
  <si>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</si>
  <si>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</si>
  <si>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</si>
  <si>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</si>
  <si>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</si>
  <si>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</si>
  <si>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</si>
  <si>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</si>
  <si>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</si>
  <si>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</si>
  <si>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</si>
  <si>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</si>
  <si>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</si>
  <si>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</si>
  <si>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</si>
  <si>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</si>
  <si>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</si>
  <si>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</si>
  <si>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</si>
  <si>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</si>
  <si>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</si>
  <si>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</si>
  <si>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</si>
  <si>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</si>
  <si>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</si>
  <si>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</si>
  <si>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</si>
  <si>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</si>
  <si>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</si>
  <si>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</si>
  <si>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</si>
  <si>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</si>
  <si>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</si>
  <si>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</si>
  <si>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</si>
  <si>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</si>
  <si>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</si>
  <si>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</si>
  <si>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</si>
  <si>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</si>
  <si>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</si>
  <si>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</si>
  <si>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</si>
  <si>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</si>
  <si>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</si>
  <si>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</si>
  <si>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</si>
  <si>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</si>
  <si>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</si>
  <si>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</si>
  <si>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</si>
  <si>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</si>
  <si>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</si>
  <si>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</si>
  <si>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</si>
  <si>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</si>
  <si>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</si>
  <si>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</si>
  <si>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</si>
  <si>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</si>
  <si>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</si>
  <si>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</si>
  <si>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</si>
  <si>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</si>
  <si>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</si>
  <si>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</si>
  <si>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</si>
  <si>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</si>
  <si>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</si>
  <si>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</si>
  <si>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</si>
  <si>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</si>
  <si>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</si>
  <si>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</si>
  <si>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</si>
  <si>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</si>
  <si>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</si>
  <si>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</si>
  <si>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</si>
  <si>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</si>
  <si>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</si>
  <si>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</si>
  <si>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</si>
  <si>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</si>
  <si>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</si>
  <si>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</si>
  <si>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</si>
  <si>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</si>
  <si>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</si>
  <si>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</si>
  <si>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</si>
  <si>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</si>
  <si>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</si>
  <si>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</si>
  <si>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</si>
  <si>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</si>
  <si>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</si>
  <si>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</si>
  <si>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</si>
  <si>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</si>
  <si>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</si>
  <si>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</si>
  <si>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</si>
  <si>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</si>
  <si>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</si>
  <si>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</si>
  <si>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</si>
  <si>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</si>
  <si>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</si>
  <si>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</si>
  <si>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</si>
  <si>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</si>
  <si>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</si>
  <si>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</si>
  <si>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</si>
  <si>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</si>
  <si>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</si>
  <si>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</si>
  <si>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</si>
  <si>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</si>
  <si>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</si>
  <si>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</si>
  <si>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</si>
  <si>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</si>
  <si>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</si>
  <si>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</si>
  <si>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</si>
  <si>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</si>
  <si>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</si>
  <si>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</si>
  <si>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</si>
  <si>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</si>
  <si>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</si>
  <si>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</si>
  <si>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</si>
  <si>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</si>
  <si>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</si>
  <si>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</si>
  <si>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</si>
  <si>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</si>
  <si>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</si>
  <si>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</si>
  <si>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</si>
  <si>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</si>
  <si>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</si>
  <si>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</si>
  <si>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</si>
  <si>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</si>
  <si>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</si>
  <si>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</si>
  <si>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</si>
  <si>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</si>
  <si>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</si>
  <si>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</si>
  <si>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</si>
  <si>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</si>
  <si>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</si>
  <si>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</si>
  <si>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</si>
  <si>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</si>
  <si>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</si>
  <si>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</si>
  <si>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</si>
  <si>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</si>
  <si>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</si>
  <si>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</si>
  <si>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</si>
  <si>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</si>
  <si>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</si>
  <si>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</si>
  <si>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</si>
  <si>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</si>
  <si>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</si>
  <si>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</si>
  <si>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</si>
  <si>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</si>
  <si>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</si>
  <si>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</si>
  <si>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</si>
  <si>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</si>
  <si>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</si>
  <si>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</si>
  <si>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</si>
  <si>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</si>
  <si>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</si>
  <si>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</si>
  <si>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</si>
  <si>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</si>
  <si>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</si>
  <si>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</si>
  <si>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</si>
  <si>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</si>
  <si>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</si>
  <si>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</si>
  <si>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</si>
  <si>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</si>
  <si>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</si>
  <si>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</si>
  <si>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</si>
  <si>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</si>
  <si>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</si>
  <si>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</si>
  <si>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</si>
  <si>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</si>
  <si>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</si>
  <si>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</si>
  <si>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</si>
  <si>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</si>
  <si>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</si>
  <si>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</si>
  <si>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</si>
  <si>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</si>
  <si>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</si>
  <si>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</si>
  <si>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</si>
  <si>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</si>
  <si>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</si>
  <si>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</si>
  <si>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</si>
  <si>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</si>
  <si>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</si>
  <si>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</si>
  <si>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</si>
  <si>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</si>
  <si>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</si>
  <si>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</si>
  <si>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</si>
  <si>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</si>
  <si>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</si>
  <si>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</si>
  <si>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</si>
  <si>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</si>
  <si>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</si>
  <si>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</si>
  <si>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</si>
  <si>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</si>
  <si>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</si>
  <si>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</si>
  <si>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</si>
  <si>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</si>
  <si>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</si>
  <si>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</si>
  <si>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</si>
  <si>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</si>
  <si>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</si>
  <si>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</si>
  <si>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</si>
  <si>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</si>
  <si>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</si>
  <si>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</si>
  <si>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</si>
  <si>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</si>
  <si>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</si>
  <si>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</si>
  <si>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</si>
  <si>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</si>
  <si>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</si>
  <si>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</si>
  <si>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</si>
  <si>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</si>
  <si>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</si>
  <si>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</si>
  <si>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</si>
  <si>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</si>
  <si>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</si>
  <si>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</si>
  <si>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</si>
  <si>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</si>
  <si>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</si>
  <si>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</si>
  <si>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</si>
  <si>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</si>
  <si>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</si>
  <si>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</si>
  <si>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</si>
  <si>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</si>
  <si>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</si>
  <si>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</si>
  <si>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</si>
  <si>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</si>
  <si>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</si>
  <si>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</si>
  <si>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</si>
  <si>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</si>
  <si>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</si>
  <si>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</si>
  <si>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</si>
  <si>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</si>
  <si>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</si>
  <si>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</si>
  <si>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</si>
  <si>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</si>
  <si>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</si>
  <si>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</si>
  <si>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</si>
  <si>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</si>
  <si>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</si>
  <si>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</si>
  <si>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</si>
  <si>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</si>
  <si>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</si>
  <si>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</si>
  <si>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</si>
  <si>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</si>
  <si>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</si>
  <si>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</si>
  <si>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</si>
  <si>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</si>
  <si>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</si>
  <si>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</si>
  <si>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</si>
  <si>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</si>
  <si>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</si>
  <si>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</si>
  <si>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</si>
  <si>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</si>
  <si>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</si>
  <si>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</si>
  <si>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</si>
  <si>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</si>
  <si>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</si>
  <si>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</si>
  <si>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</si>
  <si>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</si>
  <si>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</si>
  <si>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</si>
  <si>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</si>
  <si>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</si>
  <si>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</si>
  <si>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</si>
  <si>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</si>
  <si>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</si>
  <si>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</si>
  <si>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</si>
  <si>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</si>
  <si>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</si>
  <si>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</si>
  <si>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</si>
  <si>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</si>
  <si>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</si>
  <si>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</si>
  <si>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</si>
  <si>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</si>
  <si>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</si>
  <si>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</si>
  <si>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</si>
  <si>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</si>
  <si>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</si>
  <si>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</si>
  <si>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</si>
  <si>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</si>
  <si>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</si>
  <si>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</si>
  <si>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</si>
  <si>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</si>
  <si>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</si>
  <si>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</si>
  <si>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</si>
  <si>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</si>
  <si>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</si>
  <si>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</si>
  <si>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</si>
  <si>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</si>
  <si>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</si>
  <si>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</si>
  <si>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</si>
  <si>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</si>
  <si>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</si>
  <si>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</si>
  <si>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</si>
  <si>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</si>
  <si>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</si>
  <si>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</si>
  <si>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</si>
  <si>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</si>
  <si>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</si>
  <si>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</si>
  <si>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</si>
  <si>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</si>
  <si>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</si>
  <si>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</si>
  <si>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</si>
  <si>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</si>
  <si>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</si>
  <si>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</si>
  <si>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</si>
  <si>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</si>
  <si>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</si>
  <si>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</si>
  <si>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</si>
  <si>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</si>
  <si>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</si>
  <si>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</si>
  <si>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</si>
  <si>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</si>
  <si>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</si>
  <si>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</si>
  <si>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</si>
  <si>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</si>
  <si>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</si>
  <si>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</si>
  <si>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</si>
  <si>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</si>
  <si>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</si>
  <si>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</si>
  <si>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</si>
  <si>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</si>
  <si>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</si>
  <si>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</si>
  <si>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</si>
  <si>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</si>
  <si>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</si>
  <si>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</si>
  <si>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</si>
  <si>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</si>
  <si>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</si>
  <si>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</si>
  <si>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</si>
  <si>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</si>
  <si>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</si>
  <si>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</si>
  <si>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</si>
  <si>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</si>
  <si>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</si>
  <si>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</si>
  <si>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</si>
  <si>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</si>
  <si>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</si>
  <si>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</si>
  <si>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</si>
  <si>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</si>
  <si>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</si>
  <si>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</si>
  <si>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</si>
  <si>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</si>
  <si>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</si>
  <si>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</si>
  <si>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</si>
  <si>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</si>
  <si>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</si>
  <si>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</si>
  <si>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</si>
  <si>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</si>
  <si>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</si>
  <si>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</si>
  <si>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</si>
  <si>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</si>
  <si>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</si>
  <si>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</si>
  <si>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</si>
  <si>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</si>
  <si>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</si>
  <si>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</si>
  <si>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</si>
  <si>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</si>
  <si>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</si>
  <si>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</si>
  <si>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</si>
  <si>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</si>
  <si>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</si>
  <si>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</si>
  <si>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</si>
  <si>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</si>
  <si>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</si>
  <si>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</si>
  <si>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</si>
  <si>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</si>
  <si>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</si>
  <si>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</si>
  <si>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</si>
  <si>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</si>
  <si>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</si>
  <si>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</si>
  <si>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</si>
  <si>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</si>
  <si>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</si>
  <si>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</si>
  <si>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</si>
  <si>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</si>
  <si>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</si>
  <si>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</si>
  <si>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</si>
  <si>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</si>
  <si>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</si>
  <si>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</si>
  <si>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</si>
  <si>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</si>
  <si>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</si>
  <si>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</si>
  <si>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</si>
  <si>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</si>
  <si>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</si>
  <si>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</si>
  <si>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</si>
  <si>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</si>
  <si>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</si>
  <si>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</si>
  <si>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</si>
  <si>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</si>
  <si>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</si>
  <si>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</si>
  <si>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</si>
  <si>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</si>
  <si>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</si>
  <si>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</si>
  <si>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</si>
  <si>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</si>
  <si>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</si>
  <si>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</si>
  <si>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</si>
  <si>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</si>
  <si>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</si>
  <si>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</si>
  <si>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</si>
  <si>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</si>
  <si>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</si>
  <si>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</si>
  <si>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</si>
  <si>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</si>
  <si>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</si>
  <si>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</si>
  <si>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</si>
  <si>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</si>
  <si>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</si>
  <si>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</si>
  <si>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</si>
  <si>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</si>
  <si>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</si>
  <si>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</si>
  <si>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</si>
  <si>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</si>
  <si>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</si>
  <si>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</si>
  <si>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</si>
  <si>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</si>
  <si>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</si>
  <si>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</si>
  <si>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</si>
  <si>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</si>
  <si>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</si>
  <si>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</si>
  <si>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</si>
  <si>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</si>
  <si>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</si>
  <si>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</si>
  <si>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</si>
  <si>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</si>
  <si>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</si>
  <si>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</si>
  <si>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</si>
  <si>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</si>
  <si>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</si>
  <si>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</si>
  <si>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</si>
  <si>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</si>
  <si>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</si>
  <si>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</si>
  <si>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</si>
  <si>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</si>
  <si>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</si>
  <si>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</si>
  <si>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</si>
  <si>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</si>
  <si>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</si>
  <si>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</si>
  <si>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</si>
  <si>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</si>
  <si>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</si>
  <si>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</si>
  <si>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</si>
  <si>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</si>
  <si>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</si>
  <si>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</si>
  <si>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</si>
  <si>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</si>
  <si>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</si>
  <si>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</si>
  <si>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</si>
  <si>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</si>
  <si>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</si>
  <si>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</si>
  <si>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</si>
  <si>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</si>
  <si>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</si>
  <si>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</si>
  <si>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</si>
  <si>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</si>
  <si>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</si>
  <si>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</si>
  <si>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</si>
  <si>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</si>
  <si>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</si>
  <si>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</si>
  <si>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</si>
  <si>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</si>
  <si>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</si>
  <si>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</si>
  <si>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</si>
  <si>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</si>
  <si>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</si>
  <si>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</si>
  <si>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</si>
  <si>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</si>
  <si>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</si>
  <si>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</si>
  <si>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</si>
  <si>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</si>
  <si>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</si>
  <si>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</si>
  <si>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</si>
  <si>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</si>
  <si>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</si>
  <si>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</si>
  <si>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</si>
  <si>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</si>
  <si>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</si>
  <si>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</si>
  <si>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</si>
  <si>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</si>
  <si>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</si>
  <si>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</si>
  <si>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</si>
  <si>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</si>
  <si>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</si>
  <si>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</si>
  <si>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</si>
  <si>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</si>
  <si>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</si>
  <si>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</si>
  <si>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</si>
  <si>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</si>
  <si>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</si>
  <si>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</si>
  <si>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</si>
  <si>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</si>
  <si>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</si>
  <si>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</si>
  <si>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</si>
  <si>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</si>
  <si>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</si>
  <si>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</si>
  <si>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</si>
  <si>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</si>
  <si>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</si>
  <si>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</si>
  <si>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</si>
  <si>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</si>
  <si>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</si>
  <si>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</si>
  <si>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</si>
  <si>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</si>
  <si>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</si>
  <si>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</si>
  <si>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</si>
  <si>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</si>
  <si>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</si>
  <si>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</si>
  <si>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</si>
  <si>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</si>
  <si>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</si>
  <si>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</si>
  <si>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</si>
  <si>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</si>
  <si>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</si>
  <si>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</si>
  <si>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</si>
  <si>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</si>
  <si>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</si>
  <si>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</si>
  <si>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</si>
  <si>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</si>
  <si>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</si>
  <si>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</si>
  <si>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</si>
  <si>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</si>
  <si>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</si>
  <si>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</si>
  <si>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</si>
  <si>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</si>
  <si>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</si>
  <si>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</si>
  <si>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</si>
  <si>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</si>
  <si>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</si>
  <si>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</si>
  <si>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</si>
  <si>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</si>
  <si>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</si>
  <si>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</si>
  <si>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</si>
  <si>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</si>
  <si>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</si>
  <si>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</si>
  <si>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</si>
  <si>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</si>
  <si>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</si>
  <si>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</si>
  <si>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</si>
  <si>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</si>
  <si>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</si>
  <si>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</si>
  <si>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</si>
  <si>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</si>
  <si>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</si>
  <si>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</si>
  <si>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</si>
  <si>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</si>
  <si>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</si>
  <si>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</si>
  <si>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</si>
  <si>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</si>
  <si>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</si>
  <si>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</si>
  <si>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</si>
  <si>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</si>
  <si>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</si>
  <si>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</si>
  <si>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</si>
  <si>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</si>
  <si>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</si>
  <si>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</si>
  <si>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</si>
  <si>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</si>
  <si>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</si>
  <si>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</si>
  <si>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</si>
  <si>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</si>
  <si>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</si>
  <si>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</si>
  <si>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</si>
  <si>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</si>
  <si>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</si>
  <si>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</si>
  <si>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</si>
  <si>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</si>
  <si>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</si>
  <si>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</si>
  <si>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</si>
  <si>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</si>
  <si>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</si>
  <si>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</si>
  <si>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</si>
  <si>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</si>
  <si>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</si>
  <si>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</si>
  <si>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</si>
  <si>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</si>
  <si>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</si>
  <si>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</si>
  <si>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</si>
  <si>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</si>
  <si>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</si>
  <si>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</si>
  <si>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</si>
  <si>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</si>
  <si>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</si>
  <si>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</si>
  <si>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</si>
  <si>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</si>
  <si>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</si>
  <si>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</si>
  <si>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</si>
  <si>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</si>
  <si>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</si>
  <si>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</si>
  <si>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</si>
  <si>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</si>
  <si>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</si>
  <si>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</si>
  <si>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</si>
  <si>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</si>
  <si>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</si>
  <si>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</si>
  <si>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</si>
  <si>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</si>
  <si>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</si>
  <si>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</si>
  <si>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</si>
  <si>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</si>
  <si>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</si>
  <si>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</si>
  <si>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</si>
  <si>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</si>
  <si>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</si>
  <si>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</si>
  <si>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</si>
  <si>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</si>
  <si>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</si>
  <si>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</si>
  <si>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</si>
  <si>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</si>
  <si>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</si>
  <si>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</si>
  <si>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</si>
  <si>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</si>
  <si>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</si>
  <si>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</si>
  <si>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</si>
  <si>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</si>
  <si>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</si>
  <si>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</si>
  <si>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</si>
  <si>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</si>
  <si>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</si>
  <si>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</si>
  <si>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</si>
  <si>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</si>
  <si>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</si>
  <si>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</si>
  <si>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</si>
  <si>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</si>
  <si>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</si>
  <si>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</si>
  <si>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</si>
  <si>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</si>
  <si>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</si>
  <si>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</si>
  <si>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</si>
  <si>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</si>
  <si>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</si>
  <si>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</si>
  <si>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</si>
  <si>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</si>
  <si>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</si>
  <si>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</si>
  <si>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</si>
  <si>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</si>
  <si>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</si>
  <si>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</si>
  <si>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</si>
  <si>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</si>
  <si>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</si>
  <si>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</si>
  <si>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</si>
  <si>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</si>
  <si>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</si>
  <si>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</si>
  <si>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</si>
  <si>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</si>
  <si>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</si>
  <si>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</si>
  <si>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</si>
  <si>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</si>
  <si>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</si>
  <si>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</si>
  <si>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</si>
  <si>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</si>
  <si>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</si>
  <si>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</si>
  <si>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</si>
  <si>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</si>
  <si>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</si>
  <si>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</si>
  <si>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</si>
  <si>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</si>
  <si>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</si>
  <si>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</si>
  <si>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</si>
  <si>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</si>
  <si>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</si>
  <si>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</si>
  <si>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</si>
  <si>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</si>
  <si>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</si>
  <si>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</si>
  <si>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</si>
  <si>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</si>
  <si>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</si>
  <si>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</si>
  <si>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</si>
  <si>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</si>
  <si>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</si>
  <si>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</si>
  <si>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</si>
  <si>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</si>
  <si>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</si>
  <si>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</si>
  <si>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</si>
  <si>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</si>
  <si>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</si>
  <si>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</si>
  <si>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</si>
  <si>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</si>
  <si>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</si>
  <si>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</si>
  <si>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</si>
  <si>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</si>
  <si>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</si>
  <si>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</si>
  <si>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</si>
  <si>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</si>
  <si>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</si>
  <si>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</si>
  <si>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</si>
  <si>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</si>
  <si>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</si>
  <si>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</si>
  <si>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</si>
  <si>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</si>
  <si>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</si>
  <si>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</si>
  <si>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</si>
  <si>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</si>
  <si>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</si>
  <si>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</si>
  <si>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</si>
  <si>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</si>
  <si>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</si>
  <si>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</si>
  <si>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</si>
  <si>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</si>
  <si>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</si>
  <si>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</si>
  <si>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</si>
  <si>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</si>
  <si>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</si>
  <si>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</si>
  <si>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</si>
  <si>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</si>
  <si>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</si>
  <si>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</si>
  <si>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</si>
  <si>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</si>
  <si>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</si>
  <si>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</si>
  <si>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</si>
  <si>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</si>
  <si>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</si>
  <si>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</si>
  <si>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</si>
  <si>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</si>
  <si>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</si>
  <si>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</si>
  <si>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</si>
  <si>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</si>
  <si>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</si>
  <si>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</si>
  <si>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</si>
  <si>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</si>
  <si>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</si>
  <si>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</si>
  <si>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</si>
  <si>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</si>
  <si>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</si>
  <si>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</si>
  <si>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</si>
  <si>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</si>
  <si>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</si>
  <si>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</si>
  <si>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</si>
  <si>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</si>
  <si>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</si>
  <si>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</si>
  <si>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</si>
  <si>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</si>
  <si>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</si>
  <si>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</si>
  <si>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</si>
  <si>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</si>
  <si>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</si>
  <si>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</si>
  <si>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</si>
  <si>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</si>
  <si>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</si>
  <si>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</si>
  <si>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</si>
  <si>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</si>
  <si>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</si>
  <si>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</si>
  <si>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</si>
  <si>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</si>
  <si>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</si>
  <si>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</si>
  <si>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</si>
  <si>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</si>
  <si>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</si>
  <si>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</si>
  <si>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</si>
  <si>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</si>
  <si>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</si>
  <si>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</si>
  <si>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</si>
  <si>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</si>
  <si>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</si>
  <si>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</si>
  <si>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</si>
  <si>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</si>
  <si>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</si>
  <si>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</si>
  <si>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</si>
  <si>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</si>
  <si>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</si>
  <si>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</si>
  <si>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</si>
  <si>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</si>
  <si>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</si>
  <si>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</si>
  <si>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</si>
  <si>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</si>
  <si>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</si>
  <si>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</si>
  <si>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</si>
  <si>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</si>
  <si>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</si>
  <si>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</si>
  <si>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</si>
  <si>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</si>
  <si>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</si>
  <si>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</si>
  <si>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</si>
  <si>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</si>
  <si>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</si>
  <si>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</si>
  <si>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</si>
  <si>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</si>
  <si>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</si>
  <si>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</si>
  <si>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</si>
  <si>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</si>
  <si>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</si>
  <si>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</si>
  <si>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</si>
  <si>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</si>
  <si>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</si>
  <si>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</si>
  <si>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</si>
  <si>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</si>
  <si>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</si>
  <si>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</si>
  <si>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</si>
  <si>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</si>
  <si>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</si>
  <si>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</si>
  <si>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</si>
  <si>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</si>
  <si>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</si>
  <si>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</si>
  <si>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</si>
  <si>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</si>
  <si>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</si>
  <si>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</si>
  <si>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</si>
  <si>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</si>
  <si>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</si>
  <si>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</si>
  <si>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</si>
  <si>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</si>
  <si>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</si>
  <si>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</si>
  <si>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</si>
  <si>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</si>
  <si>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</si>
  <si>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</si>
  <si>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</si>
  <si>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</si>
  <si>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</si>
  <si>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</si>
  <si>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</si>
  <si>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</si>
  <si>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</si>
  <si>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</si>
  <si>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</si>
  <si>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</si>
  <si>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</si>
  <si>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</si>
  <si>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</si>
  <si>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</si>
  <si>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</si>
  <si>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</si>
  <si>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</si>
  <si>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</si>
  <si>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</si>
  <si>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</si>
  <si>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</si>
  <si>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</si>
  <si>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</si>
  <si>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</si>
  <si>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</si>
  <si>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</si>
  <si>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</si>
  <si>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</si>
  <si>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</si>
  <si>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</si>
  <si>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</si>
  <si>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</si>
  <si>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</si>
  <si>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</si>
  <si>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</si>
  <si>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</si>
  <si>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</si>
  <si>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</si>
  <si>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</si>
  <si>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</si>
  <si>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</si>
  <si>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</si>
  <si>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</si>
  <si>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</si>
  <si>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</si>
  <si>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</si>
  <si>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</si>
  <si>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</si>
  <si>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</si>
  <si>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</si>
  <si>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</si>
  <si>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</si>
  <si>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</si>
  <si>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</si>
  <si>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</si>
  <si>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</si>
  <si>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</si>
  <si>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</si>
  <si>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</si>
  <si>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</si>
  <si>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</si>
  <si>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</si>
  <si>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</si>
  <si>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</si>
  <si>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</si>
  <si>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</si>
  <si>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</si>
  <si>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</si>
  <si>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</si>
  <si>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</si>
  <si>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</si>
  <si>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</si>
  <si>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</si>
  <si>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</si>
  <si>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</si>
  <si>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</si>
  <si>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</si>
  <si>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</si>
  <si>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</si>
  <si>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</si>
  <si>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</si>
  <si>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</si>
  <si>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</si>
  <si>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</si>
  <si>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</si>
  <si>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</si>
  <si>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</si>
  <si>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</si>
  <si>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</si>
  <si>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</si>
  <si>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</si>
  <si>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</si>
  <si>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</si>
  <si>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</si>
  <si>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</si>
  <si>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</si>
  <si>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</si>
  <si>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</si>
  <si>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</si>
  <si>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</si>
  <si>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</si>
  <si>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</si>
  <si>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</si>
  <si>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</si>
  <si>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</si>
  <si>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</si>
  <si>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</si>
  <si>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</si>
  <si>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</si>
  <si>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</si>
  <si>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</si>
  <si>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</si>
  <si>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</si>
  <si>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</si>
  <si>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</si>
  <si>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</si>
  <si>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</si>
  <si>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</si>
  <si>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</si>
  <si>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</si>
  <si>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</si>
  <si>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</si>
  <si>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</si>
  <si>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</si>
  <si>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</si>
  <si>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</si>
  <si>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</si>
  <si>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</si>
  <si>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</si>
  <si>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</si>
  <si>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</si>
  <si>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</si>
  <si>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</si>
  <si>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</si>
  <si>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</si>
  <si>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</si>
  <si>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</si>
  <si>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</si>
  <si>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</si>
  <si>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</si>
  <si>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</si>
  <si>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</si>
  <si>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</si>
  <si>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</si>
  <si>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</si>
  <si>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</si>
  <si>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</si>
  <si>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</si>
  <si>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</si>
  <si>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</si>
  <si>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</si>
  <si>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</si>
  <si>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</si>
  <si>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</si>
  <si>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</si>
  <si>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</si>
  <si>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</si>
  <si>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</si>
  <si>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</si>
  <si>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</si>
  <si>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</si>
  <si>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</si>
  <si>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</si>
  <si>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</si>
  <si>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</si>
  <si>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</si>
  <si>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</si>
  <si>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</si>
  <si>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</si>
  <si>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</si>
  <si>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</si>
  <si>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</si>
  <si>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</si>
  <si>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</si>
  <si>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</si>
  <si>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</si>
  <si>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</si>
  <si>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</si>
  <si>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</si>
  <si>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</si>
  <si>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</si>
  <si>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</si>
  <si>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</si>
  <si>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</si>
  <si>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</si>
  <si>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</si>
  <si>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</si>
  <si>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</si>
  <si>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</si>
  <si>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</si>
  <si>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</si>
  <si>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</si>
  <si>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</si>
  <si>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</si>
  <si>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</si>
  <si>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</si>
  <si>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</si>
  <si>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</si>
  <si>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</si>
  <si>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</si>
  <si>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</si>
  <si>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</si>
  <si>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</si>
  <si>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</si>
  <si>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</si>
  <si>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</si>
  <si>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</si>
  <si>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</si>
  <si>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</si>
  <si>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</si>
  <si>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</si>
  <si>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</si>
  <si>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</si>
  <si>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</si>
  <si>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</si>
  <si>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</si>
  <si>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</si>
  <si>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</si>
  <si>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</si>
  <si>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</si>
  <si>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</si>
  <si>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</si>
  <si>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</si>
  <si>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</si>
  <si>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</si>
  <si>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</si>
  <si>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</si>
  <si>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</si>
  <si>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</si>
  <si>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</si>
  <si>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</si>
  <si>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</si>
  <si>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</si>
  <si>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</si>
  <si>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</si>
  <si>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</si>
  <si>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</si>
  <si>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</si>
  <si>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</si>
  <si>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</si>
  <si>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</si>
  <si>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</si>
  <si>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</si>
  <si>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</si>
  <si>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</si>
  <si>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</si>
  <si>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</si>
  <si>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</si>
  <si>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</si>
  <si>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</si>
  <si>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</si>
  <si>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</si>
  <si>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</si>
  <si>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</si>
  <si>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</si>
  <si>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</si>
  <si>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</si>
  <si>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</si>
  <si>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</si>
  <si>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</si>
  <si>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</si>
  <si>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</si>
  <si>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</si>
  <si>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</si>
  <si>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</si>
  <si>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</si>
  <si>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</si>
  <si>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</si>
  <si>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</si>
  <si>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</si>
  <si>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</si>
  <si>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</si>
  <si>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</si>
  <si>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</si>
  <si>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</si>
  <si>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</si>
  <si>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</si>
  <si>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</si>
  <si>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</si>
  <si>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</si>
  <si>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</si>
  <si>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</si>
  <si>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</si>
  <si>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</si>
  <si>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</si>
  <si>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</si>
  <si>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</si>
  <si>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</si>
  <si>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</si>
  <si>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</si>
  <si>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</si>
  <si>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</si>
  <si>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</si>
  <si>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</si>
  <si>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</si>
  <si>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</si>
  <si>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</si>
  <si>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</si>
  <si>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</si>
  <si>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</si>
  <si>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</si>
  <si>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</si>
  <si>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</si>
  <si>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</si>
  <si>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</si>
  <si>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</si>
  <si>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</si>
  <si>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</si>
  <si>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</si>
  <si>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</si>
  <si>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</si>
  <si>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</si>
  <si>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</si>
  <si>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</si>
  <si>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</si>
  <si>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</si>
  <si>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</si>
  <si>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</si>
  <si>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</si>
  <si>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</si>
  <si>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</si>
  <si>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</si>
  <si>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</si>
  <si>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</si>
  <si>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</si>
  <si>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</si>
  <si>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</si>
  <si>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</si>
  <si>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</si>
  <si>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</si>
  <si>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</si>
  <si>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</si>
  <si>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</si>
  <si>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</si>
  <si>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</si>
  <si>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</si>
  <si>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</si>
  <si>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</si>
  <si>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</si>
  <si>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</si>
  <si>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</si>
  <si>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</si>
  <si>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</si>
  <si>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</si>
  <si>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</si>
  <si>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</si>
  <si>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</si>
  <si>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</si>
  <si>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</si>
  <si>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</si>
  <si>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</si>
  <si>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</si>
  <si>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</si>
  <si>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</si>
  <si>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</si>
  <si>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</si>
  <si>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</si>
  <si>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</si>
  <si>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</si>
  <si>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</si>
  <si>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</si>
  <si>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</si>
  <si>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</si>
  <si>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</si>
  <si>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</si>
  <si>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</si>
  <si>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</si>
  <si>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</si>
  <si>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</si>
  <si>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</si>
  <si>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</si>
  <si>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</si>
  <si>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</si>
  <si>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</si>
  <si>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</si>
  <si>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</si>
  <si>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</si>
  <si>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</si>
  <si>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</si>
  <si>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</si>
  <si>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</si>
  <si>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</si>
  <si>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</si>
  <si>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</si>
  <si>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</si>
  <si>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</si>
  <si>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</si>
  <si>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</si>
  <si>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</si>
  <si>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</si>
  <si>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</si>
  <si>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</si>
  <si>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</si>
  <si>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</si>
  <si>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</si>
  <si>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</si>
  <si>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</si>
  <si>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</si>
  <si>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</si>
  <si>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</si>
  <si>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</si>
  <si>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</si>
  <si>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</si>
  <si>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</si>
  <si>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</si>
  <si>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</si>
  <si>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</si>
  <si>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</si>
  <si>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</si>
  <si>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</si>
  <si>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</si>
  <si>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</si>
  <si>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</si>
  <si>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</si>
  <si>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</si>
  <si>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</si>
  <si>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</si>
  <si>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</si>
  <si>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</si>
  <si>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</si>
  <si>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</si>
  <si>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</si>
  <si>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</si>
  <si>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</si>
  <si>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</si>
  <si>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</si>
  <si>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</si>
  <si>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</si>
  <si>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</si>
  <si>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</si>
  <si>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</si>
  <si>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</si>
  <si>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</si>
  <si>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</si>
  <si>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</si>
  <si>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</si>
  <si>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</si>
  <si>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</si>
  <si>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</si>
  <si>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</si>
  <si>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</si>
  <si>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</si>
  <si>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</si>
  <si>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</si>
  <si>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</si>
  <si>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</si>
  <si>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</si>
  <si>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</si>
  <si>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</si>
  <si>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</si>
  <si>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</si>
  <si>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</si>
  <si>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</si>
  <si>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</si>
  <si>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</si>
  <si>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</si>
  <si>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</si>
  <si>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</si>
  <si>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</si>
  <si>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</si>
  <si>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</si>
  <si>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</si>
  <si>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</si>
  <si>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</si>
  <si>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</si>
  <si>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</si>
  <si>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</si>
  <si>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</si>
  <si>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</si>
  <si>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</si>
  <si>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</si>
  <si>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</si>
  <si>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</si>
  <si>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</si>
  <si>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</si>
  <si>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</si>
  <si>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</si>
  <si>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</si>
  <si>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</si>
  <si>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</si>
  <si>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</si>
  <si>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</si>
  <si>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</si>
  <si>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</si>
  <si>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</si>
  <si>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</si>
  <si>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</si>
  <si>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</si>
  <si>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</si>
  <si>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</si>
  <si>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</si>
  <si>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</si>
  <si>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</si>
  <si>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</si>
  <si>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</si>
  <si>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</si>
  <si>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</si>
  <si>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</si>
  <si>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</si>
  <si>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</si>
  <si>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</si>
  <si>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</si>
  <si>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</si>
  <si>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</si>
  <si>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</si>
  <si>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</si>
  <si>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</si>
  <si>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</si>
  <si>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</si>
  <si>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</si>
  <si>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</si>
  <si>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</si>
  <si>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</si>
  <si>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</si>
  <si>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</si>
  <si>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</si>
  <si>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</si>
  <si>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</si>
  <si>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</si>
  <si>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</si>
  <si>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</si>
  <si>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</si>
  <si>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</si>
  <si>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</si>
  <si>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</si>
  <si>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</si>
  <si>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</si>
  <si>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</si>
  <si>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</si>
  <si>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</si>
  <si>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</si>
  <si>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</si>
  <si>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</si>
  <si>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</si>
  <si>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</si>
  <si>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</si>
  <si>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</si>
  <si>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</si>
  <si>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</si>
  <si>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</si>
  <si>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</si>
  <si>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</si>
  <si>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</si>
  <si>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</si>
  <si>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</si>
  <si>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</si>
  <si>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</si>
  <si>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</si>
  <si>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</si>
  <si>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</si>
  <si>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</si>
  <si>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</si>
  <si>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</si>
  <si>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</si>
  <si>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</si>
  <si>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</si>
  <si>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</si>
  <si>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</si>
  <si>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</si>
  <si>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</si>
  <si>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</si>
  <si>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</si>
  <si>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</si>
  <si>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</si>
  <si>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</si>
  <si>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</si>
  <si>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</si>
  <si>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</si>
  <si>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</si>
  <si>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</si>
  <si>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</si>
  <si>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</si>
  <si>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</si>
  <si>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</si>
  <si>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</si>
  <si>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</si>
  <si>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</si>
  <si>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</si>
  <si>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</si>
  <si>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</si>
  <si>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</si>
  <si>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</si>
  <si>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</si>
  <si>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</si>
  <si>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</si>
  <si>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</si>
  <si>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</si>
  <si>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</si>
  <si>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</si>
  <si>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</si>
  <si>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</si>
  <si>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</si>
  <si>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</si>
  <si>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</si>
  <si>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</si>
  <si>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</si>
  <si>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</si>
  <si>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</si>
  <si>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</si>
  <si>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</si>
  <si>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</si>
  <si>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</si>
  <si>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</si>
  <si>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</si>
  <si>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</si>
  <si>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</si>
  <si>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</si>
  <si>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</si>
  <si>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</si>
  <si>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</si>
  <si>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</si>
  <si>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</si>
  <si>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</si>
  <si>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</si>
  <si>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</si>
  <si>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</si>
  <si>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</si>
  <si>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</si>
  <si>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</si>
  <si>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</si>
  <si>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</si>
  <si>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</si>
  <si>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</si>
  <si>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</si>
  <si>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</si>
  <si>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</si>
  <si>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</si>
  <si>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</si>
  <si>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</si>
  <si>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</si>
  <si>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</si>
  <si>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</si>
  <si>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</si>
  <si>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</si>
  <si>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</si>
  <si>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</si>
  <si>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</si>
  <si>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</si>
  <si>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</si>
  <si>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</si>
  <si>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</si>
  <si>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</si>
  <si>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</si>
  <si>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</si>
  <si>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</si>
  <si>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</si>
  <si>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</si>
  <si>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</si>
  <si>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</si>
  <si>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</si>
  <si>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</si>
  <si>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</si>
  <si>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</si>
  <si>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</si>
  <si>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</si>
  <si>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</si>
  <si>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</si>
  <si>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</si>
  <si>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</si>
  <si>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</si>
  <si>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</si>
  <si>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</si>
  <si>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</si>
  <si>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</si>
  <si>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</si>
  <si>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</si>
  <si>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</si>
  <si>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</si>
  <si>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</si>
  <si>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</si>
  <si>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</si>
  <si>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</si>
  <si>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</si>
  <si>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</si>
  <si>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</si>
  <si>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</si>
  <si>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</si>
  <si>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</si>
  <si>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</si>
  <si>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</si>
  <si>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</si>
  <si>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</si>
  <si>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</si>
  <si>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</si>
  <si>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</si>
  <si>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</si>
  <si>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</si>
  <si>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</si>
  <si>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</si>
  <si>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</si>
  <si>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</si>
  <si>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</si>
  <si>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</si>
  <si>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</si>
  <si>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</si>
  <si>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</si>
  <si>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</si>
  <si>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</si>
  <si>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</si>
  <si>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</si>
  <si>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</si>
  <si>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</si>
  <si>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</si>
  <si>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</si>
  <si>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</si>
  <si>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</si>
  <si>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</si>
  <si>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</si>
  <si>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</si>
  <si>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</si>
  <si>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</si>
  <si>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</si>
  <si>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</si>
  <si>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</si>
  <si>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</si>
  <si>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</si>
  <si>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</si>
  <si>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</si>
  <si>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</si>
  <si>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</si>
  <si>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</si>
  <si>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</si>
  <si>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</si>
  <si>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</si>
  <si>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</si>
  <si>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</si>
  <si>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</si>
  <si>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</si>
  <si>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</si>
  <si>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</si>
  <si>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</si>
  <si>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</si>
  <si>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</si>
  <si>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</si>
  <si>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</si>
  <si>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</si>
  <si>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</si>
  <si>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</si>
  <si>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</si>
  <si>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</si>
  <si>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</si>
  <si>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</si>
  <si>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</si>
  <si>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</si>
  <si>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</si>
  <si>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</si>
  <si>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</si>
  <si>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</si>
  <si>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</si>
  <si>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</si>
  <si>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</si>
  <si>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</si>
  <si>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</si>
  <si>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</si>
  <si>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</si>
  <si>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</si>
  <si>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</si>
  <si>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</si>
  <si>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</si>
  <si>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</si>
  <si>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</si>
  <si>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</si>
  <si>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</si>
  <si>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</si>
  <si>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</si>
  <si>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</si>
  <si>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</si>
  <si>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</si>
  <si>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</si>
  <si>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</si>
  <si>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</si>
  <si>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</si>
  <si>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</si>
  <si>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</si>
  <si>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</si>
  <si>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</si>
  <si>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</si>
  <si>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</si>
  <si>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</si>
  <si>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</si>
  <si>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</si>
  <si>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</si>
  <si>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</si>
  <si>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</si>
  <si>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</si>
  <si>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</si>
  <si>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</si>
  <si>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</si>
  <si>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</si>
  <si>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</si>
  <si>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</si>
  <si>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</si>
  <si>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</si>
  <si>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</si>
  <si>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</si>
  <si>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</si>
  <si>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</si>
  <si>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</si>
  <si>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</si>
  <si>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</si>
  <si>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</si>
  <si>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</si>
  <si>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</si>
  <si>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</si>
  <si>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</si>
  <si>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</si>
  <si>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</si>
  <si>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</si>
  <si>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</si>
  <si>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</si>
  <si>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</si>
  <si>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</si>
  <si>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</si>
  <si>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</si>
  <si>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</si>
  <si>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</si>
  <si>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</si>
  <si>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</si>
  <si>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</si>
  <si>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</si>
  <si>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</si>
  <si>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</si>
  <si>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</si>
  <si>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</si>
  <si>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</si>
  <si>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</si>
  <si>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</si>
  <si>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</si>
  <si>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</si>
  <si>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</si>
  <si>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</si>
  <si>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</si>
  <si>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</si>
  <si>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</si>
  <si>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</si>
  <si>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</si>
  <si>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</si>
  <si>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</si>
  <si>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</si>
  <si>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</si>
  <si>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</si>
  <si>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</si>
  <si>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</si>
  <si>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</si>
  <si>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</si>
  <si>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</si>
  <si>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</si>
  <si>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</si>
  <si>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</si>
  <si>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</si>
  <si>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</si>
  <si>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</si>
  <si>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</si>
  <si>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</si>
  <si>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</si>
  <si>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</si>
  <si>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</si>
  <si>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</si>
  <si>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</si>
  <si>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</si>
  <si>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</si>
  <si>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</si>
  <si>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</si>
  <si>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</si>
  <si>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</si>
  <si>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</si>
  <si>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</si>
  <si>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</si>
  <si>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</si>
  <si>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</si>
  <si>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</si>
  <si>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</si>
  <si>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</si>
  <si>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</si>
  <si>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</si>
  <si>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</si>
  <si>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</si>
  <si>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</si>
  <si>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</si>
  <si>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</si>
  <si>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</si>
  <si>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</si>
  <si>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</si>
  <si>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</si>
  <si>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</si>
  <si>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</si>
  <si>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</si>
  <si>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</si>
  <si>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</si>
  <si>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</si>
  <si>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</si>
  <si>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</si>
  <si>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</si>
  <si>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</si>
  <si>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</si>
  <si>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</si>
  <si>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</si>
  <si>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</si>
  <si>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</si>
  <si>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</si>
  <si>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</si>
  <si>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</si>
  <si>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</si>
  <si>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</si>
  <si>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</si>
  <si>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</si>
  <si>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</si>
  <si>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</si>
  <si>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</si>
  <si>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</si>
  <si>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</si>
  <si>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</si>
  <si>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</si>
  <si>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</si>
  <si>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</si>
  <si>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</si>
  <si>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</si>
  <si>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</si>
  <si>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</si>
  <si>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</si>
  <si>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</si>
  <si>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</si>
  <si>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</si>
  <si>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</si>
  <si>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</si>
  <si>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</si>
  <si>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</si>
  <si>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</si>
  <si>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</si>
  <si>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</si>
  <si>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</si>
  <si>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</si>
  <si>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</si>
  <si>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</si>
  <si>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</si>
  <si>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</si>
  <si>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</si>
  <si>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</si>
  <si>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</si>
  <si>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</si>
  <si>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</si>
  <si>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</si>
  <si>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</si>
  <si>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</si>
  <si>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</si>
  <si>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</si>
  <si>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</si>
  <si>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</si>
  <si>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</si>
  <si>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</si>
  <si>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</si>
  <si>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</si>
  <si>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</si>
  <si>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</si>
  <si>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</si>
  <si>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</si>
  <si>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</si>
  <si>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</si>
  <si>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</si>
  <si>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</si>
  <si>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</si>
  <si>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</si>
  <si>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</si>
  <si>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</si>
  <si>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</si>
  <si>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</si>
  <si>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</si>
  <si>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</si>
  <si>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</si>
  <si>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</si>
  <si>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</si>
  <si>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</si>
  <si>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</si>
  <si>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</si>
  <si>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</si>
  <si>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</si>
  <si>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</si>
  <si>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</si>
  <si>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</si>
  <si>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</si>
  <si>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</si>
  <si>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</si>
  <si>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</si>
  <si>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</si>
  <si>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</si>
  <si>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</si>
  <si>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</si>
  <si>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</si>
  <si>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</si>
  <si>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</si>
  <si>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</si>
  <si>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</si>
  <si>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</si>
  <si>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</si>
  <si>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</si>
  <si>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</si>
  <si>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</si>
  <si>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</si>
  <si>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</si>
  <si>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</si>
  <si>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</si>
  <si>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</si>
  <si>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</si>
  <si>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</si>
  <si>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</si>
  <si>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</si>
  <si>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</si>
  <si>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</si>
  <si>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</si>
  <si>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</si>
  <si>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</si>
  <si>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</si>
  <si>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</si>
  <si>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</si>
  <si>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</si>
  <si>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</si>
  <si>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</si>
  <si>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</si>
  <si>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</si>
  <si>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</si>
  <si>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</si>
  <si>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</si>
  <si>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</si>
  <si>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</si>
  <si>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</si>
  <si>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</si>
  <si>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</si>
  <si>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</si>
  <si>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</si>
  <si>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</si>
  <si>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</si>
  <si>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</si>
  <si>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</si>
  <si>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</si>
  <si>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</si>
  <si>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</si>
  <si>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</si>
  <si>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</si>
  <si>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</si>
  <si>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</si>
  <si>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</si>
  <si>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</si>
  <si>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</si>
  <si>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</si>
  <si>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</si>
  <si>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</si>
  <si>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</si>
  <si>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</si>
  <si>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</si>
  <si>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</si>
  <si>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</si>
  <si>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</si>
  <si>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</si>
  <si>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</si>
  <si>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</si>
  <si>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</si>
  <si>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</si>
  <si>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</si>
  <si>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</si>
  <si>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</si>
  <si>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</si>
  <si>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</si>
  <si>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</si>
  <si>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</si>
  <si>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</si>
  <si>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</si>
  <si>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</si>
  <si>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</si>
  <si>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</si>
  <si>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</si>
  <si>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</si>
  <si>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</si>
  <si>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</si>
  <si>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</si>
  <si>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</si>
  <si>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</si>
  <si>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</si>
  <si>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</si>
  <si>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</si>
  <si>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</si>
  <si>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</si>
  <si>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</si>
  <si>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</si>
  <si>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</si>
  <si>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</si>
  <si>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</si>
  <si>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</si>
  <si>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</si>
  <si>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</si>
  <si>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</si>
  <si>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</si>
  <si>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</si>
  <si>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</si>
  <si>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</si>
  <si>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</si>
  <si>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</si>
  <si>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</si>
  <si>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</si>
  <si>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</si>
  <si>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</si>
  <si>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</si>
  <si>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</si>
  <si>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</si>
  <si>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</si>
  <si>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</si>
  <si>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</si>
  <si>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</si>
  <si>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</si>
  <si>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</si>
  <si>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</si>
  <si>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</si>
  <si>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</si>
  <si>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</si>
  <si>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</si>
  <si>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</si>
  <si>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</si>
  <si>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</si>
  <si>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</si>
  <si>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</si>
  <si>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</si>
  <si>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</si>
  <si>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</si>
  <si>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</si>
  <si>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</si>
  <si>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</si>
  <si>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</si>
  <si>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</si>
  <si>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</si>
  <si>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</si>
  <si>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</si>
  <si>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</si>
  <si>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</si>
  <si>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</si>
  <si>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</si>
  <si>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</si>
  <si>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</si>
  <si>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</si>
  <si>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</si>
  <si>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</si>
  <si>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</si>
  <si>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</si>
  <si>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</si>
  <si>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</si>
  <si>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</si>
  <si>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</si>
  <si>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</si>
  <si>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</si>
  <si>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</si>
  <si>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</si>
  <si>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</si>
  <si>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</si>
  <si>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</si>
  <si>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</si>
  <si>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</si>
  <si>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</si>
  <si>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</si>
  <si>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</si>
  <si>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</si>
  <si>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</si>
  <si>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</si>
  <si>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</si>
  <si>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</si>
  <si>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</si>
  <si>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</si>
  <si>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</si>
  <si>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</si>
  <si>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</si>
  <si>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</si>
  <si>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</si>
  <si>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</si>
  <si>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</si>
  <si>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</si>
  <si>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</si>
  <si>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</si>
  <si>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</si>
  <si>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</si>
  <si>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</si>
  <si>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</si>
  <si>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</si>
  <si>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</si>
  <si>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</si>
  <si>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</si>
  <si>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</si>
  <si>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</si>
  <si>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</si>
  <si>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</si>
  <si>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</si>
  <si>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</si>
  <si>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</si>
  <si>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</si>
  <si>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</si>
  <si>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</si>
  <si>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</si>
  <si>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</si>
  <si>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</si>
  <si>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</si>
  <si>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</si>
  <si>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</si>
  <si>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</si>
  <si>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</si>
  <si>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</si>
  <si>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</si>
  <si>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</si>
  <si>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</si>
  <si>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</si>
  <si>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</si>
  <si>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</si>
  <si>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</si>
  <si>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</si>
  <si>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</si>
  <si>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</si>
  <si>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</si>
  <si>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</si>
  <si>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</si>
  <si>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</si>
  <si>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</si>
  <si>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</si>
  <si>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</si>
  <si>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</si>
  <si>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</si>
  <si>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</si>
  <si>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</si>
  <si>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</si>
  <si>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</si>
  <si>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</si>
  <si>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</si>
  <si>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</si>
  <si>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</si>
  <si>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</si>
  <si>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</si>
  <si>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</si>
  <si>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</si>
  <si>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</si>
  <si>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</si>
  <si>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</si>
  <si>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</si>
  <si>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</si>
  <si>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</si>
  <si>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</si>
  <si>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</si>
  <si>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</si>
  <si>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</si>
  <si>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</si>
  <si>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</si>
  <si>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</si>
  <si>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</si>
  <si>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</si>
  <si>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</si>
  <si>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</si>
  <si>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</si>
  <si>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</si>
  <si>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</si>
  <si>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</si>
  <si>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</si>
  <si>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</si>
  <si>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</si>
  <si>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</si>
  <si>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</si>
  <si>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</si>
  <si>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</si>
  <si>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</si>
  <si>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</si>
  <si>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</si>
  <si>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</si>
  <si>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</si>
  <si>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</si>
  <si>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</si>
  <si>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</si>
  <si>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</si>
  <si>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</si>
  <si>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</si>
  <si>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</si>
  <si>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</si>
  <si>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</si>
  <si>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</si>
  <si>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</si>
  <si>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</si>
  <si>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</si>
  <si>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</si>
  <si>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</si>
  <si>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</si>
  <si>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</si>
  <si>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</si>
  <si>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</si>
  <si>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</si>
  <si>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</si>
  <si>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</si>
  <si>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</si>
  <si>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</si>
  <si>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</si>
  <si>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</si>
  <si>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</si>
  <si>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</si>
  <si>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</si>
  <si>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</si>
  <si>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</si>
  <si>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</si>
  <si>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</si>
  <si>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</si>
  <si>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</si>
  <si>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</si>
  <si>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</si>
  <si>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</si>
  <si>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</si>
  <si>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</si>
  <si>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</si>
  <si>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</si>
  <si>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</si>
  <si>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</si>
  <si>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</si>
  <si>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</si>
  <si>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</si>
  <si>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</si>
  <si>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</si>
  <si>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</si>
  <si>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</si>
  <si>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</si>
  <si>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</si>
  <si>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</si>
  <si>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</si>
  <si>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</si>
  <si>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</si>
  <si>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</si>
  <si>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</si>
  <si>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</si>
  <si>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</si>
  <si>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</si>
  <si>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</si>
  <si>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</si>
  <si>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</si>
  <si>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</si>
  <si>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</si>
  <si>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</si>
  <si>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</si>
  <si>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</si>
  <si>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</si>
  <si>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</si>
  <si>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</si>
  <si>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</si>
  <si>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</si>
  <si>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</si>
  <si>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</si>
  <si>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</si>
  <si>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</si>
  <si>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</si>
  <si>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</si>
  <si>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</si>
  <si>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</si>
  <si>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</si>
  <si>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</si>
  <si>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</si>
  <si>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</si>
  <si>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</si>
  <si>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</si>
  <si>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</si>
  <si>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</si>
  <si>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</si>
  <si>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</si>
  <si>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</si>
  <si>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</si>
  <si>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</si>
  <si>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</si>
  <si>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</si>
  <si>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</si>
  <si>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</si>
  <si>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</si>
  <si>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</si>
  <si>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</si>
  <si>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</si>
  <si>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</si>
  <si>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</si>
  <si>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</si>
  <si>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</si>
  <si>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</si>
  <si>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</si>
  <si>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</si>
  <si>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</si>
  <si>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</si>
  <si>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</si>
  <si>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</si>
  <si>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</si>
  <si>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</si>
  <si>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</si>
  <si>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</si>
  <si>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</si>
  <si>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</si>
  <si>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</si>
  <si>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</si>
  <si>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</si>
  <si>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</si>
  <si>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</si>
  <si>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</si>
  <si>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</si>
  <si>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</si>
  <si>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</si>
  <si>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</si>
  <si>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</si>
  <si>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</si>
  <si>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</si>
  <si>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</si>
  <si>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</si>
  <si>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</si>
  <si>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</si>
  <si>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</si>
  <si>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</si>
  <si>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</si>
  <si>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</si>
  <si>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</si>
  <si>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</si>
  <si>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</si>
  <si>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</si>
  <si>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</si>
  <si>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</si>
  <si>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</si>
  <si>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</si>
  <si>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</si>
  <si>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</si>
  <si>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</si>
  <si>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</si>
  <si>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</si>
  <si>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</si>
  <si>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</si>
  <si>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</si>
  <si>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</si>
  <si>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</si>
  <si>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</si>
  <si>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</si>
  <si>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</si>
  <si>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</si>
  <si>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</si>
  <si>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</si>
  <si>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</si>
  <si>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</si>
  <si>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</si>
  <si>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</si>
  <si>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</si>
  <si>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</si>
  <si>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</si>
  <si>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</si>
  <si>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</si>
  <si>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</si>
  <si>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</si>
  <si>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</si>
  <si>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</si>
  <si>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</si>
  <si>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</si>
  <si>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</si>
  <si>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</si>
  <si>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</si>
  <si>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</si>
  <si>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</si>
  <si>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</si>
  <si>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</si>
  <si>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</si>
  <si>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</si>
  <si>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</si>
  <si>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</si>
  <si>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</si>
  <si>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</si>
  <si>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</si>
  <si>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</si>
  <si>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</si>
  <si>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</si>
  <si>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</si>
  <si>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</si>
  <si>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</si>
  <si>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</si>
  <si>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</si>
  <si>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</si>
  <si>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</si>
  <si>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</si>
  <si>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</si>
  <si>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</si>
  <si>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</si>
  <si>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</si>
  <si>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</si>
  <si>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</si>
  <si>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</si>
  <si>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</si>
  <si>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</si>
  <si>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</si>
  <si>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</si>
  <si>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</si>
  <si>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</si>
  <si>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</si>
  <si>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</si>
  <si>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</si>
  <si>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</si>
  <si>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</si>
  <si>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</si>
  <si>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</si>
  <si>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</si>
  <si>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</si>
  <si>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</si>
  <si>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</si>
  <si>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</si>
  <si>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</si>
  <si>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</si>
  <si>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</si>
  <si>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</si>
  <si>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</si>
  <si>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</si>
  <si>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</si>
  <si>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</si>
  <si>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</si>
  <si>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</si>
  <si>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</si>
  <si>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</si>
  <si>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</si>
  <si>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</si>
  <si>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</si>
  <si>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</si>
  <si>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</si>
  <si>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</si>
  <si>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</si>
  <si>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</si>
  <si>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</si>
  <si>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</si>
  <si>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</si>
  <si>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</si>
  <si>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</si>
  <si>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</si>
  <si>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</si>
  <si>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</si>
  <si>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</si>
  <si>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</si>
  <si>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</si>
  <si>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</si>
  <si>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</si>
  <si>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</si>
  <si>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</si>
  <si>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</si>
  <si>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</si>
  <si>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</si>
  <si>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</si>
  <si>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</si>
  <si>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</si>
  <si>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</si>
  <si>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</si>
  <si>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</si>
  <si>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</si>
  <si>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</si>
  <si>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</si>
  <si>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</si>
  <si>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</si>
  <si>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</si>
  <si>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</si>
  <si>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</si>
  <si>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</si>
  <si>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</si>
  <si>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</si>
  <si>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</si>
  <si>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</si>
  <si>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</si>
  <si>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</si>
  <si>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</si>
  <si>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</si>
  <si>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</si>
  <si>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</si>
  <si>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</si>
  <si>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</si>
  <si>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</si>
  <si>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</si>
  <si>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</si>
  <si>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</si>
  <si>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</si>
  <si>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</si>
  <si>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</si>
  <si>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</si>
  <si>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</si>
  <si>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</si>
  <si>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</si>
  <si>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</si>
  <si>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</si>
  <si>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</si>
  <si>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</si>
  <si>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</si>
  <si>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</si>
  <si>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</si>
  <si>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</si>
  <si>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</si>
  <si>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</si>
  <si>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</si>
  <si>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</si>
  <si>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</si>
  <si>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</si>
  <si>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</si>
  <si>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</si>
  <si>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</si>
  <si>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</si>
  <si>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</si>
  <si>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</si>
  <si>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</si>
  <si>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</si>
  <si>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</si>
  <si>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</si>
  <si>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</si>
  <si>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</si>
  <si>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</si>
  <si>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</si>
  <si>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</si>
  <si>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</si>
  <si>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</si>
  <si>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</si>
  <si>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</si>
  <si>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</si>
  <si>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</si>
  <si>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</si>
  <si>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</si>
  <si>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</si>
  <si>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</si>
  <si>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</si>
  <si>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</si>
  <si>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</si>
  <si>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</si>
  <si>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</si>
  <si>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</si>
  <si>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</si>
  <si>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</si>
  <si>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</si>
  <si>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</si>
  <si>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</si>
  <si>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</si>
  <si>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</si>
  <si>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</si>
  <si>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</si>
  <si>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</si>
  <si>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</si>
  <si>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</si>
  <si>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</si>
  <si>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</si>
  <si>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</si>
  <si>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</si>
  <si>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</si>
  <si>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</si>
  <si>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</si>
  <si>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</si>
  <si>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</si>
  <si>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</si>
  <si>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</si>
  <si>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</si>
  <si>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</si>
  <si>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</si>
  <si>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</si>
  <si>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</si>
  <si>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</si>
  <si>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</si>
  <si>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</si>
  <si>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</si>
  <si>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</si>
  <si>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</si>
  <si>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</si>
  <si>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</si>
  <si>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</si>
  <si>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</si>
  <si>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</si>
  <si>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</si>
  <si>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</si>
  <si>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</si>
  <si>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</si>
  <si>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</si>
  <si>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</si>
  <si>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</si>
  <si>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</si>
  <si>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</si>
  <si>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</si>
  <si>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</si>
  <si>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</si>
  <si>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</si>
  <si>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</si>
  <si>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</si>
  <si>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</si>
  <si>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</si>
  <si>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</si>
  <si>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</si>
  <si>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</si>
  <si>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</si>
  <si>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</si>
  <si>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</si>
  <si>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</si>
  <si>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</si>
  <si>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</si>
  <si>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</si>
  <si>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</si>
  <si>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</si>
  <si>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</si>
  <si>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</si>
  <si>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</si>
  <si>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</si>
  <si>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</si>
  <si>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</si>
  <si>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</si>
  <si>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</si>
  <si>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</si>
  <si>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</si>
  <si>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</si>
  <si>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</si>
  <si>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</si>
  <si>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</si>
  <si>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</si>
  <si>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</si>
  <si>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</si>
  <si>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</si>
  <si>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</si>
  <si>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</si>
  <si>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</si>
  <si>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</si>
  <si>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</si>
  <si>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</si>
  <si>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</si>
  <si>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</si>
  <si>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</si>
  <si>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</si>
  <si>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</si>
  <si>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</si>
  <si>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</si>
  <si>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</si>
  <si>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</si>
  <si>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</si>
  <si>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</si>
  <si>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</si>
  <si>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</si>
  <si>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</si>
  <si>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</si>
  <si>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</si>
  <si>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</si>
  <si>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</si>
  <si>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</si>
  <si>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</si>
  <si>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</si>
  <si>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</si>
  <si>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</si>
  <si>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</si>
  <si>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</si>
  <si>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</si>
  <si>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</si>
  <si>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</si>
  <si>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</si>
  <si>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</si>
  <si>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</si>
  <si>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</si>
  <si>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</si>
  <si>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</si>
  <si>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</si>
  <si>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</si>
  <si>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</si>
  <si>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</si>
  <si>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</si>
  <si>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</si>
  <si>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</si>
  <si>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</si>
  <si>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</si>
  <si>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</si>
  <si>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</si>
  <si>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</si>
  <si>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</si>
  <si>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</si>
  <si>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</si>
  <si>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</si>
  <si>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</si>
  <si>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</si>
  <si>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</si>
  <si>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</si>
  <si>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</si>
  <si>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</si>
  <si>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</si>
  <si>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</si>
  <si>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</si>
  <si>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</si>
  <si>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</si>
  <si>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</si>
  <si>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</si>
  <si>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</si>
  <si>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</si>
  <si>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</si>
  <si>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</si>
  <si>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</si>
  <si>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</si>
  <si>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</si>
  <si>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</si>
  <si>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</si>
  <si>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</si>
  <si>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</si>
  <si>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</si>
  <si>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</si>
  <si>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</si>
  <si>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</si>
  <si>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</si>
  <si>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</si>
  <si>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</si>
  <si>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</si>
  <si>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</si>
  <si>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</si>
  <si>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</si>
  <si>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</si>
  <si>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</si>
  <si>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</si>
  <si>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</si>
  <si>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</si>
  <si>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</si>
  <si>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</si>
  <si>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</si>
  <si>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</si>
  <si>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</si>
  <si>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</si>
  <si>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</si>
  <si>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</si>
  <si>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</si>
  <si>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</si>
  <si>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</si>
  <si>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</si>
  <si>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</si>
  <si>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</si>
  <si>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</si>
  <si>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</si>
  <si>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</si>
  <si>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</si>
  <si>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</si>
  <si>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</si>
  <si>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</si>
  <si>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</si>
  <si>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</si>
  <si>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</si>
  <si>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</si>
  <si>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</si>
  <si>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</si>
  <si>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</si>
  <si>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</si>
  <si>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</si>
  <si>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</si>
  <si>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</si>
  <si>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</si>
  <si>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</si>
  <si>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</si>
  <si>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</si>
  <si>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</si>
  <si>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</si>
  <si>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</si>
  <si>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</si>
  <si>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</si>
  <si>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</si>
  <si>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</si>
  <si>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</si>
  <si>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</si>
  <si>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</si>
  <si>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</si>
  <si>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</si>
  <si>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</si>
  <si>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</si>
  <si>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</si>
  <si>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</si>
  <si>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</si>
  <si>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</si>
  <si>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</si>
  <si>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</si>
  <si>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</si>
  <si>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</si>
  <si>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</si>
  <si>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</si>
  <si>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</si>
  <si>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</si>
  <si>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</si>
  <si>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</si>
  <si>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</si>
  <si>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</si>
  <si>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</si>
  <si>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</si>
  <si>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</si>
  <si>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</si>
  <si>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</si>
  <si>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</si>
  <si>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</si>
  <si>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</si>
  <si>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</si>
  <si>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</si>
  <si>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</si>
  <si>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</si>
  <si>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</si>
  <si>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</si>
  <si>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</si>
  <si>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</si>
  <si>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</si>
  <si>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</si>
  <si>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</si>
  <si>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</si>
  <si>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</si>
  <si>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</si>
  <si>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</si>
  <si>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</si>
  <si>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</si>
  <si>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</si>
  <si>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</si>
  <si>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</si>
  <si>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</si>
  <si>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</si>
  <si>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</si>
  <si>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</si>
  <si>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</si>
  <si>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</si>
  <si>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</si>
  <si>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</si>
  <si>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</si>
  <si>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</si>
  <si>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</si>
  <si>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</si>
  <si>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</si>
  <si>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</si>
  <si>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</si>
  <si>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</si>
  <si>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</si>
  <si>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</si>
  <si>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</si>
  <si>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</si>
  <si>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</si>
  <si>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</si>
  <si>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</si>
  <si>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</si>
  <si>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</si>
  <si>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</si>
  <si>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</si>
  <si>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</si>
  <si>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</si>
  <si>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</si>
  <si>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</si>
  <si>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</si>
  <si>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</si>
  <si>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</si>
  <si>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</si>
  <si>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</si>
  <si>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</si>
  <si>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</si>
  <si>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</si>
  <si>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</si>
  <si>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</si>
  <si>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</si>
  <si>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</si>
  <si>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</si>
  <si>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</si>
  <si>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</si>
  <si>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</si>
  <si>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</si>
  <si>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</si>
  <si>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</si>
  <si>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</si>
  <si>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</si>
  <si>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</si>
  <si>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</si>
  <si>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</si>
  <si>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</si>
  <si>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</si>
  <si>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</si>
  <si>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</si>
  <si>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</si>
  <si>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</si>
  <si>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</si>
  <si>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</si>
  <si>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</si>
  <si>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</si>
  <si>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</si>
  <si>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</si>
  <si>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</si>
  <si>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</si>
  <si>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</si>
  <si>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</si>
  <si>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</si>
  <si>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</si>
  <si>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</si>
  <si>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</si>
  <si>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</si>
  <si>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</si>
  <si>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</si>
  <si>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</si>
  <si>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</si>
  <si>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</si>
  <si>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</si>
  <si>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</si>
  <si>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</si>
  <si>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</si>
  <si>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</si>
  <si>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</si>
  <si>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</si>
  <si>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</si>
  <si>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</si>
  <si>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</si>
  <si>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</si>
  <si>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</si>
  <si>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</si>
  <si>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</si>
  <si>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</si>
  <si>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</si>
  <si>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</si>
  <si>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</si>
  <si>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</si>
  <si>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</si>
  <si>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</si>
  <si>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</si>
  <si>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</si>
  <si>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</si>
  <si>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</si>
  <si>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</si>
  <si>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</si>
  <si>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</si>
  <si>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</si>
  <si>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</si>
  <si>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</si>
  <si>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</si>
  <si>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</si>
  <si>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</si>
  <si>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</si>
  <si>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</si>
  <si>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</si>
  <si>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</si>
  <si>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</si>
  <si>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</si>
  <si>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</si>
  <si>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</si>
  <si>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</si>
  <si>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</si>
  <si>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</si>
  <si>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</si>
  <si>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</si>
  <si>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</si>
  <si>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</si>
  <si>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</si>
  <si>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</si>
  <si>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</si>
  <si>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</si>
  <si>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</si>
  <si>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</si>
  <si>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</si>
  <si>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</si>
  <si>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</si>
  <si>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</si>
  <si>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</si>
  <si>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</si>
  <si>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</si>
  <si>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</si>
  <si>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</si>
  <si>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</si>
  <si>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</si>
  <si>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</si>
  <si>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</si>
  <si>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</si>
  <si>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</si>
  <si>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</si>
  <si>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</si>
  <si>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</si>
  <si>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</si>
  <si>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</si>
  <si>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</si>
  <si>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</si>
  <si>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</si>
  <si>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</si>
  <si>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</si>
  <si>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</si>
  <si>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</si>
  <si>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</si>
  <si>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</si>
  <si>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</si>
  <si>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</si>
  <si>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</si>
  <si>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</si>
  <si>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</si>
  <si>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</si>
  <si>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</si>
  <si>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</si>
  <si>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</si>
  <si>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</si>
  <si>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</si>
  <si>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</si>
  <si>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</si>
  <si>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</si>
  <si>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</si>
  <si>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</si>
  <si>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</si>
  <si>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</si>
  <si>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</si>
  <si>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</si>
  <si>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</si>
  <si>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</si>
  <si>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</si>
  <si>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</si>
  <si>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</si>
  <si>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</si>
  <si>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</si>
  <si>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</si>
  <si>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</si>
  <si>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</si>
  <si>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</si>
  <si>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</si>
  <si>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</si>
  <si>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</si>
  <si>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</si>
  <si>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</si>
  <si>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</si>
  <si>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</si>
  <si>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</si>
  <si>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</si>
  <si>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</si>
  <si>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</si>
  <si>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</si>
  <si>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</si>
  <si>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</si>
  <si>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</si>
  <si>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</si>
  <si>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</si>
  <si>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</si>
  <si>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</si>
  <si>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</si>
  <si>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</si>
  <si>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</si>
  <si>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</si>
  <si>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</si>
  <si>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</si>
  <si>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</si>
  <si>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</si>
  <si>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</si>
  <si>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</si>
  <si>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</si>
  <si>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</si>
  <si>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</si>
  <si>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</si>
  <si>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</si>
  <si>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</si>
  <si>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</si>
  <si>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</si>
  <si>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</si>
  <si>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</si>
  <si>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</si>
  <si>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</si>
  <si>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</si>
  <si>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</si>
  <si>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</si>
  <si>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</si>
  <si>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</si>
  <si>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</si>
  <si>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</si>
  <si>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</si>
  <si>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</si>
  <si>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</si>
  <si>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</si>
  <si>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</si>
  <si>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</si>
  <si>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</si>
  <si>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</si>
  <si>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</si>
  <si>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</si>
  <si>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</si>
  <si>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</si>
  <si>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</si>
  <si>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</si>
  <si>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</si>
  <si>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</si>
  <si>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</si>
  <si>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</si>
  <si>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</si>
  <si>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</si>
  <si>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</si>
  <si>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</si>
  <si>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</si>
  <si>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</si>
  <si>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</si>
  <si>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</si>
  <si>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</si>
  <si>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</si>
  <si>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</si>
  <si>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</si>
  <si>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</si>
  <si>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</si>
  <si>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</si>
  <si>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</si>
  <si>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</si>
  <si>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</si>
  <si>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</si>
  <si>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</si>
  <si>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</si>
  <si>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</si>
  <si>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</si>
  <si>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</si>
  <si>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</si>
  <si>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</si>
  <si>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</si>
  <si>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</si>
  <si>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</si>
  <si>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</si>
  <si>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</si>
  <si>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</si>
  <si>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</si>
  <si>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</si>
  <si>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</si>
  <si>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</si>
  <si>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</si>
  <si>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</si>
  <si>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</si>
  <si>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</si>
  <si>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</si>
  <si>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</si>
  <si>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</si>
  <si>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</si>
  <si>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</si>
  <si>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</si>
  <si>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</si>
  <si>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</si>
  <si>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</si>
  <si>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</si>
  <si>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</si>
  <si>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</si>
  <si>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</si>
  <si>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</si>
  <si>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</si>
  <si>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</si>
  <si>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</si>
  <si>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</si>
  <si>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</si>
  <si>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</si>
  <si>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</si>
  <si>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</si>
  <si>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</si>
  <si>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</si>
  <si>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</si>
  <si>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</si>
  <si>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</si>
  <si>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</si>
  <si>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</si>
  <si>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</si>
  <si>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</si>
  <si>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</si>
  <si>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</si>
  <si>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</si>
  <si>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</si>
  <si>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</si>
  <si>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</si>
  <si>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</si>
  <si>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</si>
  <si>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</si>
  <si>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</si>
  <si>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</si>
  <si>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</si>
  <si>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</si>
  <si>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</si>
  <si>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</si>
  <si>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</si>
  <si>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</si>
  <si>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</si>
  <si>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</si>
  <si>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</si>
  <si>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</si>
  <si>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</si>
  <si>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</si>
  <si>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</si>
  <si>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</si>
  <si>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</si>
  <si>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</si>
  <si>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</si>
  <si>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</si>
  <si>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</si>
  <si>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</si>
  <si>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</si>
  <si>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</si>
  <si>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</si>
  <si>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</si>
  <si>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</si>
  <si>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</si>
  <si>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</si>
  <si>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</si>
  <si>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</si>
  <si>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</si>
  <si>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</si>
  <si>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</si>
  <si>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</si>
  <si>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</si>
  <si>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</si>
  <si>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</si>
  <si>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</si>
  <si>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</si>
  <si>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</si>
  <si>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</si>
  <si>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</si>
  <si>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</si>
  <si>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</si>
  <si>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</si>
  <si>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</si>
  <si>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</si>
  <si>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</si>
  <si>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</si>
  <si>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</si>
  <si>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</si>
  <si>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</si>
  <si>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</si>
  <si>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</si>
  <si>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</si>
  <si>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</si>
  <si>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</si>
  <si>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</si>
  <si>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</si>
  <si>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</si>
  <si>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</si>
  <si>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</si>
  <si>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</si>
  <si>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</si>
  <si>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</si>
  <si>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</si>
  <si>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</si>
  <si>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</si>
  <si>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</si>
  <si>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</si>
  <si>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</si>
  <si>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</si>
  <si>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</si>
  <si>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</si>
  <si>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</si>
  <si>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</si>
  <si>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</si>
  <si>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</si>
  <si>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</si>
  <si>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</si>
  <si>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</si>
  <si>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</si>
  <si>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</si>
  <si>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</si>
  <si>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</si>
  <si>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</si>
  <si>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</si>
  <si>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</si>
  <si>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</si>
  <si>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</si>
  <si>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</si>
  <si>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</si>
  <si>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</si>
  <si>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</si>
  <si>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</si>
  <si>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</si>
  <si>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</si>
  <si>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</si>
  <si>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</si>
  <si>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</si>
  <si>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</si>
  <si>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</si>
  <si>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</si>
  <si>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</si>
  <si>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</si>
  <si>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</si>
  <si>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</si>
  <si>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</si>
  <si>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</si>
  <si>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</si>
  <si>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</si>
  <si>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</si>
  <si>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</si>
  <si>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</si>
  <si>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</si>
  <si>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</si>
  <si>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</si>
  <si>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</si>
  <si>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</si>
  <si>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</si>
  <si>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</si>
  <si>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</si>
  <si>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</si>
  <si>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</si>
  <si>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</si>
  <si>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</si>
  <si>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</si>
  <si>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</si>
  <si>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</si>
  <si>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</si>
  <si>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</si>
  <si>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</si>
  <si>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</si>
  <si>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</si>
  <si>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</si>
  <si>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</si>
  <si>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</si>
  <si>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</si>
  <si>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</si>
  <si>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</si>
  <si>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</si>
  <si>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</si>
  <si>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</si>
  <si>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</si>
  <si>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</si>
  <si>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</si>
  <si>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</si>
  <si>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</si>
  <si>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</si>
  <si>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</si>
  <si>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</si>
  <si>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</si>
  <si>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</si>
  <si>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</si>
  <si>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</si>
  <si>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</si>
  <si>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</si>
  <si>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</si>
  <si>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</si>
  <si>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</si>
  <si>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</si>
  <si>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</si>
  <si>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</si>
  <si>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</si>
  <si>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</si>
  <si>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</si>
  <si>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</si>
  <si>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</si>
  <si>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</si>
  <si>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</si>
  <si>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</si>
  <si>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</si>
  <si>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</si>
  <si>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</si>
  <si>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</si>
  <si>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</si>
  <si>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</si>
  <si>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</si>
  <si>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</si>
  <si>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</si>
  <si>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</si>
  <si>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</si>
  <si>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</si>
  <si>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</si>
  <si>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</si>
  <si>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</si>
  <si>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</si>
  <si>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</si>
  <si>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</si>
  <si>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</si>
  <si>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</si>
  <si>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</si>
  <si>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</si>
  <si>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</si>
  <si>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</si>
  <si>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</si>
  <si>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</si>
  <si>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</si>
  <si>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</si>
  <si>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</si>
  <si>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</si>
  <si>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</si>
  <si>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</si>
  <si>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</si>
  <si>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</si>
  <si>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</si>
  <si>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</si>
  <si>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</si>
  <si>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</si>
  <si>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</si>
  <si>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</si>
  <si>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</si>
  <si>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</si>
  <si>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</si>
  <si>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</si>
  <si>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</si>
  <si>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</si>
  <si>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</si>
  <si>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</si>
  <si>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</si>
  <si>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</si>
  <si>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</si>
  <si>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</si>
  <si>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</si>
  <si>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</si>
  <si>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</si>
  <si>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</si>
  <si>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</si>
  <si>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</si>
  <si>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</si>
  <si>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</si>
  <si>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</si>
  <si>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</si>
  <si>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</si>
  <si>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</si>
  <si>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</si>
  <si>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</si>
  <si>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</si>
  <si>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</si>
  <si>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</si>
  <si>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</si>
  <si>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</si>
  <si>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</si>
  <si>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</si>
  <si>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</si>
  <si>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</si>
  <si>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</si>
  <si>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</si>
  <si>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</si>
  <si>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</si>
  <si>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</si>
  <si>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</si>
  <si>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</si>
  <si>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</si>
  <si>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</si>
  <si>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</si>
  <si>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</si>
  <si>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</si>
  <si>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</si>
  <si>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</si>
  <si>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</si>
  <si>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</si>
  <si>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</si>
  <si>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</si>
  <si>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</si>
  <si>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</si>
  <si>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</si>
  <si>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</si>
  <si>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</si>
  <si>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</si>
  <si>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</si>
  <si>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</si>
  <si>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</si>
  <si>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</si>
  <si>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</si>
  <si>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</si>
  <si>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</si>
  <si>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</si>
  <si>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</si>
  <si>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</si>
  <si>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</si>
  <si>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</si>
  <si>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</si>
  <si>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</si>
  <si>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</si>
  <si>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</si>
  <si>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</si>
  <si>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</si>
  <si>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</si>
  <si>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</si>
  <si>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</si>
  <si>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</si>
  <si>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</si>
  <si>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</si>
  <si>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</si>
  <si>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</si>
  <si>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</si>
  <si>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</si>
  <si>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</si>
  <si>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</si>
  <si>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</si>
  <si>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</si>
  <si>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</si>
  <si>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</si>
  <si>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</si>
  <si>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</si>
  <si>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</si>
  <si>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</si>
  <si>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</si>
  <si>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</si>
  <si>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</si>
  <si>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</si>
  <si>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</si>
  <si>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</si>
  <si>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</si>
  <si>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</si>
  <si>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</si>
  <si>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</si>
  <si>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</si>
  <si>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</si>
  <si>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</si>
  <si>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</si>
  <si>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</si>
  <si>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</si>
  <si>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</si>
  <si>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</si>
  <si>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</si>
  <si>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</si>
  <si>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</si>
  <si>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</si>
  <si>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</si>
  <si>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</si>
  <si>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</si>
  <si>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</si>
  <si>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</si>
  <si>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</si>
  <si>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</si>
  <si>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</si>
  <si>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</si>
  <si>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</si>
  <si>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</si>
  <si>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</si>
  <si>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</si>
  <si>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</si>
  <si>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</si>
  <si>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</si>
  <si>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</si>
  <si>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</si>
  <si>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</si>
  <si>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</si>
  <si>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</si>
  <si>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</si>
  <si>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</si>
  <si>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</si>
  <si>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</si>
  <si>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</si>
  <si>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</si>
  <si>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</si>
  <si>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</si>
  <si>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</si>
  <si>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</si>
  <si>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</si>
  <si>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</si>
  <si>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</si>
  <si>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</si>
  <si>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</si>
  <si>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</si>
  <si>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</si>
  <si>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</si>
  <si>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</si>
  <si>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</si>
  <si>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</si>
  <si>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</si>
  <si>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</si>
  <si>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</si>
  <si>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</si>
  <si>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</si>
  <si>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</si>
  <si>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</si>
  <si>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</si>
  <si>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</si>
  <si>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</si>
  <si>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</si>
  <si>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</si>
  <si>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</si>
  <si>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</si>
  <si>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</si>
  <si>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</si>
  <si>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</si>
  <si>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</si>
  <si>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</si>
  <si>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</si>
  <si>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</si>
  <si>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</si>
  <si>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</si>
  <si>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</si>
  <si>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</si>
  <si>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</si>
  <si>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</si>
  <si>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</si>
  <si>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</si>
  <si>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</si>
  <si>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</si>
  <si>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</si>
  <si>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</si>
  <si>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</si>
  <si>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</si>
  <si>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</si>
  <si>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</si>
  <si>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</si>
  <si>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</si>
  <si>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</si>
  <si>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</si>
  <si>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</si>
  <si>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</si>
  <si>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</si>
  <si>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</si>
  <si>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</si>
  <si>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</si>
  <si>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</si>
  <si>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</si>
  <si>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</si>
  <si>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</si>
  <si>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</si>
  <si>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</si>
  <si>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</si>
  <si>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</si>
  <si>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</si>
  <si>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</si>
  <si>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</si>
  <si>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</si>
  <si>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</si>
  <si>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</si>
  <si>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</si>
  <si>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</si>
  <si>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</si>
  <si>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</si>
  <si>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</si>
  <si>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</si>
  <si>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</si>
  <si>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</si>
  <si>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</si>
  <si>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</si>
  <si>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</si>
  <si>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</si>
  <si>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</si>
  <si>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</si>
  <si>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</si>
  <si>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</si>
  <si>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</si>
  <si>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</si>
  <si>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</si>
  <si>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</si>
  <si>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</si>
  <si>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</si>
  <si>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</si>
  <si>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</si>
  <si>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</si>
  <si>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</si>
  <si>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</si>
  <si>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</si>
  <si>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</si>
  <si>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</si>
  <si>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</si>
  <si>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</si>
  <si>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</si>
  <si>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</si>
  <si>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</si>
  <si>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</si>
  <si>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</si>
  <si>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</si>
  <si>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</si>
  <si>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</si>
  <si>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</si>
  <si>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</si>
  <si>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</si>
  <si>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</si>
  <si>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</si>
  <si>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</si>
  <si>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</si>
  <si>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</si>
  <si>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</si>
  <si>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</si>
  <si>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</si>
  <si>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</si>
  <si>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</si>
  <si>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</si>
  <si>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</si>
  <si>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</si>
  <si>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</si>
  <si>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</si>
  <si>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</si>
  <si>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</si>
  <si>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</si>
  <si>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</si>
  <si>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</si>
  <si>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</si>
  <si>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</si>
  <si>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</si>
  <si>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</si>
  <si>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</si>
  <si>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</si>
  <si>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</si>
  <si>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</si>
  <si>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</si>
  <si>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</si>
  <si>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</si>
  <si>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</si>
  <si>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</si>
  <si>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</si>
  <si>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</si>
  <si>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</si>
  <si>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</si>
  <si>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</si>
  <si>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</si>
  <si>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</si>
  <si>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</si>
  <si>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</si>
  <si>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</si>
  <si>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</si>
  <si>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</si>
  <si>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</si>
  <si>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</si>
  <si>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</si>
  <si>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</si>
  <si>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</si>
  <si>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</si>
  <si>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</si>
  <si>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</si>
  <si>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</si>
  <si>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</si>
  <si>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</si>
  <si>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</si>
  <si>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</si>
  <si>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</si>
  <si>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</si>
  <si>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</si>
  <si>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</si>
  <si>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</si>
  <si>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</si>
  <si>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</si>
  <si>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</si>
  <si>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</si>
  <si>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</si>
  <si>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</si>
  <si>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</si>
  <si>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</si>
  <si>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</si>
  <si>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</si>
  <si>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</si>
  <si>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</si>
  <si>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</si>
  <si>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</si>
  <si>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</si>
  <si>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</si>
  <si>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</si>
  <si>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</si>
  <si>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</si>
  <si>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</si>
  <si>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</si>
  <si>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</si>
  <si>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</si>
  <si>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</si>
  <si>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</si>
  <si>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</si>
  <si>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</si>
  <si>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</si>
  <si>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</si>
  <si>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</si>
  <si>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</si>
  <si>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</si>
  <si>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</si>
  <si>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</si>
  <si>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</si>
  <si>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</si>
  <si>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</si>
  <si>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</si>
  <si>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</si>
  <si>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</si>
  <si>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</si>
  <si>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</si>
  <si>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</si>
  <si>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</si>
  <si>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</si>
  <si>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</si>
  <si>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</si>
  <si>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</si>
  <si>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</si>
  <si>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</si>
  <si>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</si>
  <si>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</si>
  <si>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</si>
  <si>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</si>
  <si>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</si>
  <si>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</si>
  <si>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</si>
  <si>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</si>
  <si>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</si>
  <si>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</si>
  <si>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</si>
  <si>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</si>
  <si>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</si>
  <si>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</si>
  <si>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</si>
  <si>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</si>
  <si>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</si>
  <si>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</si>
  <si>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</si>
  <si>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</si>
  <si>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</si>
  <si>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</si>
  <si>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</si>
  <si>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</si>
  <si>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</si>
  <si>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</si>
  <si>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</si>
  <si>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</si>
  <si>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</si>
  <si>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</si>
  <si>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</si>
  <si>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</si>
  <si>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</si>
  <si>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</si>
  <si>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</si>
  <si>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</si>
  <si>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</si>
  <si>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</si>
  <si>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</si>
  <si>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</si>
  <si>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</si>
  <si>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</si>
  <si>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</si>
  <si>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</si>
  <si>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</si>
  <si>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</si>
  <si>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</si>
  <si>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</si>
  <si>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</si>
  <si>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</si>
  <si>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</si>
  <si>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</si>
  <si>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</si>
  <si>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</si>
  <si>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</si>
  <si>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</si>
  <si>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</si>
  <si>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</si>
  <si>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</si>
  <si>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</si>
  <si>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</si>
  <si>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</si>
  <si>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</si>
  <si>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</si>
  <si>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</si>
  <si>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</si>
  <si>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</si>
  <si>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</si>
  <si>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</si>
  <si>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</si>
  <si>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</si>
  <si>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</si>
  <si>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</si>
  <si>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</si>
  <si>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</si>
  <si>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</si>
  <si>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</si>
  <si>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</si>
  <si>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</si>
  <si>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</si>
  <si>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</si>
  <si>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</si>
  <si>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</si>
  <si>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</si>
  <si>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</si>
  <si>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</si>
  <si>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</si>
  <si>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</si>
  <si>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</si>
  <si>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</si>
  <si>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</si>
  <si>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</si>
  <si>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</si>
  <si>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</si>
  <si>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</si>
  <si>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</si>
  <si>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</si>
  <si>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</si>
  <si>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</si>
  <si>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</si>
  <si>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</si>
  <si>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</si>
  <si>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</si>
  <si>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</si>
  <si>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</si>
  <si>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</si>
  <si>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</si>
  <si>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</si>
  <si>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</si>
  <si>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</si>
  <si>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</si>
  <si>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</si>
  <si>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</si>
  <si>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</si>
  <si>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</si>
  <si>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</si>
  <si>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</si>
  <si>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</si>
  <si>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</si>
  <si>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</si>
  <si>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</si>
  <si>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</si>
  <si>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</si>
  <si>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</si>
  <si>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</si>
  <si>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</si>
  <si>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</si>
  <si>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</si>
  <si>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</si>
  <si>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</si>
  <si>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</si>
  <si>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</si>
  <si>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</si>
  <si>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</si>
  <si>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</si>
  <si>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</si>
  <si>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</si>
  <si>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</si>
  <si>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</si>
  <si>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</si>
  <si>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</si>
  <si>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</si>
  <si>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</si>
  <si>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</si>
  <si>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</si>
  <si>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</si>
  <si>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</si>
  <si>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</si>
  <si>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</si>
  <si>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</si>
  <si>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</si>
  <si>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</si>
  <si>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</si>
  <si>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</si>
  <si>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</si>
  <si>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</si>
  <si>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</si>
  <si>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</si>
  <si>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</si>
  <si>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</si>
  <si>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</si>
  <si>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</si>
  <si>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</si>
  <si>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</si>
  <si>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</si>
  <si>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</si>
  <si>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</si>
  <si>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</si>
  <si>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</si>
  <si>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</si>
  <si>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</si>
  <si>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</si>
  <si>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</si>
  <si>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</si>
  <si>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</si>
  <si>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</si>
  <si>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</si>
  <si>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</si>
  <si>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</si>
  <si>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</si>
  <si>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</si>
  <si>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</si>
  <si>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</si>
  <si>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</si>
  <si>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</si>
  <si>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</si>
  <si>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</si>
  <si>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</si>
  <si>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</si>
  <si>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</si>
  <si>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</si>
  <si>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</si>
  <si>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</si>
  <si>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</si>
  <si>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</si>
  <si>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</si>
  <si>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</si>
  <si>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</si>
  <si>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</si>
  <si>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</si>
  <si>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</si>
  <si>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</si>
  <si>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</si>
  <si>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</si>
  <si>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</si>
  <si>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</si>
  <si>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</si>
  <si>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</si>
  <si>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</si>
  <si>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</si>
  <si>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</si>
  <si>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</si>
  <si>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</si>
  <si>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</si>
  <si>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</si>
  <si>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</si>
  <si>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</si>
  <si>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</si>
  <si>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</si>
  <si>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</si>
  <si>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</si>
  <si>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</si>
  <si>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</si>
  <si>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</si>
  <si>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</si>
  <si>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</si>
  <si>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</si>
  <si>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</si>
  <si>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</si>
  <si>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</si>
  <si>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</si>
  <si>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</si>
  <si>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</si>
  <si>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</si>
  <si>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</si>
  <si>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</si>
  <si>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</si>
  <si>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</si>
  <si>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</si>
  <si>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</si>
  <si>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</si>
  <si>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</si>
  <si>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</si>
  <si>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</si>
  <si>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</si>
  <si>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</si>
  <si>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</si>
  <si>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</si>
  <si>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</si>
  <si>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</si>
  <si>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</si>
  <si>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</si>
  <si>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</si>
  <si>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</si>
  <si>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</si>
  <si>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</si>
  <si>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</si>
  <si>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</si>
  <si>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</si>
  <si>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</si>
  <si>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</si>
  <si>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</si>
  <si>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</si>
  <si>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</si>
  <si>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</si>
  <si>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</si>
  <si>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</si>
  <si>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</si>
  <si>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</si>
  <si>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</si>
  <si>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</si>
  <si>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</si>
  <si>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</si>
  <si>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</si>
  <si>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</si>
  <si>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</si>
  <si>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</si>
  <si>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</si>
  <si>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</si>
  <si>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</si>
  <si>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</si>
  <si>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</si>
  <si>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</si>
  <si>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</si>
  <si>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</si>
  <si>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</si>
  <si>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</si>
  <si>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</si>
  <si>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</si>
  <si>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</si>
  <si>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</si>
  <si>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</si>
  <si>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</si>
  <si>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</si>
  <si>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</si>
  <si>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</si>
  <si>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</si>
  <si>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</si>
  <si>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</si>
  <si>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</si>
  <si>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</si>
  <si>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</si>
  <si>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</si>
  <si>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</si>
  <si>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</si>
  <si>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</si>
  <si>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</si>
  <si>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</si>
  <si>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</si>
  <si>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</si>
  <si>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</si>
  <si>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</si>
  <si>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</si>
  <si>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</si>
  <si>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</si>
  <si>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</si>
  <si>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</si>
  <si>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</si>
  <si>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</si>
  <si>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</si>
  <si>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</si>
  <si>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</si>
  <si>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</si>
  <si>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</si>
  <si>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</si>
  <si>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</si>
  <si>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</si>
  <si>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</si>
  <si>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</si>
  <si>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</si>
  <si>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</si>
  <si>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</si>
  <si>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</si>
  <si>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</si>
  <si>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</si>
  <si>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</si>
  <si>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</si>
  <si>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</si>
  <si>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</si>
  <si>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</si>
  <si>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</si>
  <si>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</si>
  <si>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</si>
  <si>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</si>
  <si>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</si>
  <si>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</si>
  <si>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</si>
  <si>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</si>
  <si>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</si>
  <si>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</si>
  <si>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</si>
  <si>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</si>
  <si>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</si>
  <si>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</si>
  <si>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</si>
  <si>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</si>
  <si>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</si>
  <si>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</si>
  <si>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</si>
  <si>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</si>
  <si>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</si>
  <si>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</si>
  <si>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</si>
  <si>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</si>
  <si>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</si>
  <si>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</si>
  <si>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</si>
  <si>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</si>
  <si>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</si>
  <si>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</si>
  <si>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</si>
  <si>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</si>
  <si>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</si>
  <si>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</si>
  <si>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</si>
  <si>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</si>
  <si>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</si>
  <si>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</si>
  <si>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</si>
  <si>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</si>
  <si>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</si>
  <si>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</si>
  <si>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</si>
  <si>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</si>
  <si>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</si>
  <si>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</si>
  <si>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</si>
  <si>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</si>
  <si>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</si>
  <si>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</si>
  <si>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</si>
  <si>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</si>
  <si>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</si>
  <si>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</si>
  <si>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</si>
  <si>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</si>
  <si>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</si>
  <si>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</si>
  <si>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</si>
  <si>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</si>
  <si>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</si>
  <si>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</si>
  <si>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</si>
  <si>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</si>
  <si>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</si>
  <si>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</si>
  <si>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</si>
  <si>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</si>
  <si>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</si>
  <si>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</si>
  <si>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</si>
  <si>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</si>
  <si>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</si>
  <si>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</si>
  <si>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</si>
  <si>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</si>
  <si>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</si>
  <si>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</si>
  <si>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</si>
  <si>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</si>
  <si>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</si>
  <si>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</si>
  <si>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</si>
  <si>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</si>
  <si>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</si>
  <si>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</si>
  <si>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</si>
  <si>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</si>
  <si>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</si>
  <si>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</si>
  <si>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</si>
  <si>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</si>
  <si>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</si>
  <si>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</si>
  <si>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</si>
  <si>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</si>
  <si>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</si>
  <si>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</si>
  <si>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</si>
  <si>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</si>
  <si>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</si>
  <si>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</si>
  <si>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</si>
  <si>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</si>
  <si>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</si>
  <si>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</si>
  <si>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</si>
  <si>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</si>
  <si>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</si>
  <si>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</si>
  <si>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</si>
  <si>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</si>
  <si>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</si>
  <si>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</si>
  <si>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</si>
  <si>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</si>
  <si>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</si>
  <si>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</si>
  <si>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</si>
  <si>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</si>
  <si>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</si>
  <si>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</si>
  <si>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</si>
  <si>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</si>
  <si>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</si>
  <si>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</si>
  <si>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</si>
  <si>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</si>
  <si>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</si>
  <si>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</si>
  <si>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</si>
  <si>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</si>
  <si>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</si>
  <si>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</si>
  <si>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</si>
  <si>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</si>
  <si>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</si>
  <si>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</si>
  <si>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</si>
  <si>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</si>
  <si>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</si>
  <si>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</si>
  <si>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</si>
  <si>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</si>
  <si>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</si>
  <si>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</si>
  <si>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</si>
  <si>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</si>
  <si>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</si>
  <si>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</si>
  <si>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</si>
  <si>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</si>
  <si>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</si>
  <si>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</si>
  <si>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</si>
  <si>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</si>
  <si>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</si>
  <si>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</si>
  <si>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</si>
  <si>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</si>
  <si>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</si>
  <si>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</si>
  <si>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</si>
  <si>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</si>
  <si>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</si>
  <si>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</si>
  <si>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</si>
  <si>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</si>
  <si>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</si>
  <si>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</si>
  <si>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</si>
  <si>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</si>
  <si>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</si>
  <si>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</si>
  <si>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</si>
  <si>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</si>
  <si>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</si>
  <si>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</si>
  <si>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</si>
  <si>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</si>
  <si>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</si>
  <si>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</si>
  <si>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</si>
  <si>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</si>
  <si>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</si>
  <si>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</si>
  <si>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</si>
  <si>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</si>
  <si>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</si>
  <si>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</si>
  <si>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</si>
  <si>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</si>
  <si>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</si>
  <si>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</si>
  <si>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</si>
  <si>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</si>
  <si>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</si>
  <si>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</si>
  <si>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</si>
  <si>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</si>
  <si>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</si>
  <si>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</si>
  <si>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</si>
  <si>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</si>
  <si>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</si>
  <si>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</si>
  <si>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</si>
  <si>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</si>
  <si>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</si>
  <si>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</si>
  <si>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</si>
  <si>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</si>
  <si>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</si>
  <si>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</si>
  <si>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</si>
  <si>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</si>
  <si>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</si>
  <si>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</si>
  <si>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</si>
  <si>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</si>
  <si>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</si>
  <si>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</si>
  <si>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</si>
  <si>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</si>
  <si>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</si>
  <si>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</si>
  <si>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</si>
  <si>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</si>
  <si>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</si>
  <si>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</si>
  <si>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</si>
  <si>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</si>
  <si>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</si>
  <si>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</si>
  <si>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</si>
  <si>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</si>
  <si>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</si>
  <si>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</si>
  <si>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</si>
  <si>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</si>
  <si>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</si>
  <si>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</si>
  <si>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</si>
  <si>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</si>
  <si>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</si>
  <si>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</si>
  <si>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</si>
  <si>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</si>
  <si>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</si>
  <si>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</si>
  <si>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</si>
  <si>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</si>
  <si>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</si>
  <si>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</si>
  <si>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</si>
  <si>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</si>
  <si>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</si>
  <si>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</si>
  <si>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</si>
  <si>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</si>
  <si>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</si>
  <si>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</si>
  <si>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</si>
  <si>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</si>
  <si>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</si>
  <si>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</si>
  <si>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</si>
  <si>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</si>
  <si>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</si>
  <si>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</si>
  <si>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</si>
  <si>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</si>
  <si>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</si>
  <si>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</si>
  <si>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</si>
  <si>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</si>
  <si>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</si>
  <si>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</si>
  <si>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</si>
  <si>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</si>
  <si>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</si>
  <si>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</si>
  <si>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</si>
  <si>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</si>
  <si>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</si>
  <si>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</si>
  <si>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</si>
  <si>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</si>
  <si>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</si>
  <si>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</si>
  <si>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</si>
  <si>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</si>
  <si>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</si>
  <si>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</si>
  <si>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</si>
  <si>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</si>
  <si>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</si>
  <si>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</si>
  <si>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</si>
  <si>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</si>
  <si>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</si>
  <si>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</si>
  <si>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</si>
  <si>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</si>
  <si>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</si>
  <si>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</si>
  <si>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</si>
  <si>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</si>
  <si>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</si>
  <si>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</si>
  <si>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</si>
  <si>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</si>
  <si>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</si>
  <si>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</si>
  <si>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</si>
  <si>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</si>
  <si>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</si>
  <si>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</si>
  <si>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</si>
  <si>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</si>
  <si>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</si>
  <si>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</si>
  <si>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</si>
  <si>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</si>
  <si>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</si>
  <si>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</si>
  <si>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</si>
  <si>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</si>
  <si>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</si>
  <si>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</si>
  <si>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</si>
  <si>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</si>
  <si>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</si>
  <si>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</si>
  <si>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</si>
  <si>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</si>
  <si>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</si>
  <si>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</si>
  <si>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</si>
  <si>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</si>
  <si>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</si>
  <si>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</si>
  <si>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</si>
  <si>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</si>
  <si>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</si>
  <si>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</si>
  <si>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</si>
  <si>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</si>
  <si>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</si>
  <si>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</si>
  <si>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</si>
  <si>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</si>
  <si>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</si>
  <si>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</si>
  <si>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</si>
  <si>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</si>
  <si>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</si>
  <si>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</si>
  <si>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</si>
  <si>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</si>
  <si>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</si>
  <si>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</si>
  <si>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</si>
  <si>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</si>
  <si>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</si>
  <si>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</si>
  <si>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</si>
  <si>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</si>
  <si>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</si>
  <si>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</si>
  <si>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</si>
  <si>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</si>
  <si>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</si>
  <si>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</si>
  <si>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</si>
  <si>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</si>
  <si>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</si>
  <si>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</si>
  <si>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</si>
  <si>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</si>
  <si>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</si>
  <si>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</si>
  <si>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</si>
  <si>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</si>
  <si>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</si>
  <si>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</si>
  <si>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</si>
  <si>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</si>
  <si>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</si>
  <si>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</si>
  <si>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</si>
  <si>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</si>
  <si>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</si>
  <si>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</si>
  <si>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</si>
  <si>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</si>
  <si>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</si>
  <si>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</si>
  <si>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</si>
  <si>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</si>
  <si>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</si>
  <si>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</si>
  <si>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</si>
  <si>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</si>
  <si>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</si>
  <si>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</si>
  <si>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</si>
  <si>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</si>
  <si>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</si>
  <si>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</si>
  <si>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</si>
  <si>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</si>
  <si>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</si>
  <si>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</si>
  <si>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</si>
  <si>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</si>
  <si>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</si>
  <si>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</si>
  <si>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</si>
  <si>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</si>
  <si>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</si>
  <si>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</si>
  <si>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</si>
  <si>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</si>
  <si>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</si>
  <si>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</si>
  <si>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</si>
  <si>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</si>
  <si>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</si>
  <si>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</si>
  <si>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</si>
  <si>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</si>
  <si>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</si>
  <si>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</si>
  <si>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</si>
  <si>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</si>
  <si>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</si>
  <si>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</si>
  <si>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</si>
  <si>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</si>
  <si>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</si>
  <si>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</si>
  <si>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</si>
  <si>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</si>
  <si>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</si>
  <si>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</si>
  <si>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</si>
  <si>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</si>
  <si>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</si>
  <si>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</si>
  <si>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</si>
  <si>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</si>
  <si>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</si>
  <si>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</si>
  <si>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</si>
  <si>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</si>
  <si>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</si>
  <si>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</si>
  <si>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</si>
  <si>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</si>
  <si>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</si>
  <si>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</si>
  <si>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</si>
  <si>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</si>
  <si>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</si>
  <si>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</si>
  <si>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</si>
  <si>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</si>
  <si>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</si>
  <si>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</si>
  <si>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</si>
  <si>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</si>
  <si>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</si>
  <si>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</si>
  <si>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</si>
  <si>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</si>
  <si>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</si>
  <si>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</si>
  <si>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</si>
  <si>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</si>
  <si>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</si>
  <si>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</si>
  <si>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</si>
  <si>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</si>
  <si>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</si>
  <si>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</si>
  <si>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</si>
  <si>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</si>
  <si>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</si>
  <si>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</si>
  <si>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</si>
  <si>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</si>
  <si>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</si>
  <si>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</si>
  <si>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</si>
  <si>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</si>
  <si>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</si>
  <si>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</si>
  <si>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</si>
  <si>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</si>
  <si>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</si>
  <si>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</si>
  <si>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</si>
  <si>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</si>
  <si>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</si>
  <si>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</si>
  <si>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</si>
  <si>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</si>
  <si>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</si>
  <si>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</si>
  <si>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</si>
  <si>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</si>
  <si>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</si>
  <si>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</si>
  <si>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</si>
  <si>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</si>
  <si>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</si>
  <si>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</si>
  <si>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</si>
  <si>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</si>
  <si>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</si>
  <si>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</si>
  <si>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</si>
  <si>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</si>
  <si>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</si>
  <si>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</si>
  <si>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</si>
  <si>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</si>
  <si>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</si>
  <si>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</si>
  <si>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</si>
  <si>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</si>
  <si>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</si>
  <si>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</si>
  <si>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</si>
  <si>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</si>
  <si>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</si>
  <si>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</si>
  <si>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</si>
  <si>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</si>
  <si>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</si>
  <si>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</si>
  <si>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</si>
  <si>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</si>
  <si>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</si>
  <si>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</si>
  <si>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</si>
  <si>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</si>
  <si>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</si>
  <si>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</si>
  <si>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</si>
  <si>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</si>
  <si>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</si>
  <si>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</si>
  <si>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</si>
  <si>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</si>
  <si>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</si>
  <si>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</si>
  <si>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</si>
  <si>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</si>
  <si>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</si>
  <si>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</si>
  <si>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</si>
  <si>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</si>
  <si>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</si>
  <si>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</si>
  <si>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</si>
  <si>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</si>
  <si>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</si>
  <si>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</si>
  <si>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</si>
  <si>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</si>
  <si>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</si>
  <si>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</si>
  <si>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</si>
  <si>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</si>
  <si>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</si>
  <si>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</si>
  <si>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</si>
  <si>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</si>
  <si>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</si>
  <si>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</si>
  <si>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</si>
  <si>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</si>
  <si>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</si>
  <si>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</si>
  <si>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</si>
  <si>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</si>
  <si>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</si>
  <si>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</si>
  <si>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</si>
  <si>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</si>
  <si>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</si>
  <si>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</si>
  <si>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</si>
  <si>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</si>
  <si>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</si>
  <si>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</si>
  <si>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</si>
  <si>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</si>
  <si>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</si>
  <si>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</si>
  <si>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</si>
  <si>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</si>
  <si>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</si>
  <si>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</si>
  <si>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</si>
  <si>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</si>
  <si>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</si>
  <si>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</si>
  <si>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</si>
  <si>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</si>
  <si>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</si>
  <si>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</si>
  <si>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</si>
  <si>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</si>
  <si>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</si>
  <si>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</si>
  <si>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</si>
  <si>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</si>
  <si>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</si>
  <si>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</si>
  <si>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</si>
  <si>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</si>
  <si>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</si>
  <si>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</si>
  <si>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</si>
  <si>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</si>
  <si>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</si>
  <si>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</si>
  <si>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</si>
  <si>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</si>
  <si>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</si>
  <si>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</si>
  <si>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</si>
  <si>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</si>
  <si>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</si>
  <si>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</si>
  <si>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</si>
  <si>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</si>
  <si>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</si>
  <si>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</si>
  <si>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</si>
  <si>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</si>
  <si>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</si>
  <si>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</si>
  <si>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</si>
  <si>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</si>
  <si>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</si>
  <si>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</si>
  <si>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</si>
  <si>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</si>
  <si>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</si>
  <si>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</si>
  <si>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</si>
  <si>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</si>
  <si>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</si>
  <si>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</si>
  <si>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</si>
  <si>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</si>
  <si>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</si>
  <si>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</si>
  <si>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</si>
  <si>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</si>
  <si>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</si>
  <si>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</si>
  <si>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</si>
  <si>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</si>
  <si>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</si>
  <si>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</si>
  <si>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</si>
  <si>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</si>
  <si>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</si>
  <si>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</si>
  <si>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</si>
  <si>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</si>
  <si>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</si>
  <si>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</si>
  <si>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</si>
  <si>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</si>
  <si>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</si>
  <si>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</si>
  <si>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</si>
  <si>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</si>
  <si>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</si>
  <si>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</si>
  <si>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</si>
  <si>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</si>
  <si>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</si>
  <si>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</si>
  <si>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</si>
  <si>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</si>
  <si>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</si>
  <si>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</si>
  <si>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</si>
  <si>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</si>
  <si>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</si>
  <si>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</si>
  <si>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</si>
  <si>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</si>
  <si>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</si>
  <si>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</si>
  <si>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</si>
  <si>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</si>
  <si>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</si>
  <si>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</si>
  <si>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</si>
  <si>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</si>
  <si>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</si>
  <si>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</si>
  <si>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</si>
  <si>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</si>
  <si>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</si>
  <si>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</si>
  <si>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</si>
  <si>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</si>
  <si>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</si>
  <si>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</si>
  <si>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</si>
  <si>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</si>
  <si>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</si>
  <si>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</si>
  <si>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</si>
  <si>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</si>
  <si>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</si>
  <si>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</si>
  <si>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</si>
  <si>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</si>
  <si>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</si>
  <si>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</si>
  <si>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</si>
  <si>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</si>
  <si>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</si>
  <si>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</si>
  <si>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</si>
  <si>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</si>
  <si>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</si>
  <si>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</si>
  <si>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</si>
  <si>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</si>
  <si>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</si>
  <si>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</si>
  <si>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</si>
  <si>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</si>
  <si>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</si>
  <si>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</si>
  <si>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</si>
  <si>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</si>
  <si>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</si>
  <si>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</si>
  <si>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</si>
  <si>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</si>
  <si>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</si>
  <si>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</si>
  <si>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</si>
  <si>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</si>
  <si>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</si>
  <si>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</si>
  <si>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</si>
  <si>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</si>
  <si>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</si>
  <si>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</si>
  <si>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</si>
  <si>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</si>
  <si>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</si>
  <si>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</si>
  <si>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</si>
  <si>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</si>
  <si>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</si>
  <si>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</si>
  <si>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</si>
  <si>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</si>
  <si>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</si>
  <si>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</si>
  <si>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</si>
  <si>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</si>
  <si>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</si>
  <si>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</si>
  <si>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</si>
  <si>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</si>
  <si>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</si>
  <si>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</si>
  <si>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</si>
  <si>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</si>
  <si>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</si>
  <si>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</si>
  <si>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</si>
  <si>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</si>
  <si>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</si>
  <si>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</si>
  <si>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</si>
  <si>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</si>
  <si>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</si>
  <si>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</si>
  <si>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</si>
  <si>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</si>
  <si>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</si>
  <si>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</si>
  <si>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</si>
  <si>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</si>
  <si>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</si>
  <si>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</si>
  <si>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</si>
  <si>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</si>
  <si>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</si>
  <si>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</si>
  <si>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</si>
  <si>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</si>
  <si>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</si>
  <si>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</si>
  <si>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</si>
  <si>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</si>
  <si>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</si>
  <si>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</si>
  <si>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</si>
  <si>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</si>
  <si>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</si>
  <si>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</si>
  <si>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</si>
  <si>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</si>
  <si>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</si>
  <si>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</si>
  <si>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</si>
  <si>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</si>
  <si>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</si>
  <si>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</si>
  <si>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</si>
  <si>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</si>
  <si>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</si>
  <si>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</si>
  <si>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</si>
  <si>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</si>
  <si>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</si>
  <si>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</si>
  <si>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</si>
  <si>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</si>
  <si>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</si>
  <si>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</si>
  <si>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</si>
  <si>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</si>
  <si>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</si>
  <si>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</si>
  <si>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</si>
  <si>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</si>
  <si>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</si>
  <si>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</si>
  <si>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</si>
  <si>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</si>
  <si>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</si>
  <si>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</si>
  <si>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</si>
  <si>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</si>
  <si>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</si>
  <si>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</si>
  <si>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</si>
  <si>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</si>
  <si>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</si>
  <si>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</si>
  <si>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</si>
  <si>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</si>
  <si>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</si>
  <si>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</si>
  <si>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</si>
  <si>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</si>
  <si>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</si>
  <si>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</si>
  <si>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</si>
  <si>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</si>
  <si>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</si>
  <si>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</si>
  <si>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</si>
  <si>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</si>
  <si>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</si>
  <si>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</si>
  <si>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</si>
  <si>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</si>
  <si>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</si>
  <si>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</si>
  <si>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</si>
  <si>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</si>
  <si>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</si>
  <si>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</si>
  <si>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</si>
  <si>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</si>
  <si>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</si>
  <si>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</si>
  <si>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</si>
  <si>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</si>
  <si>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</si>
  <si>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</si>
  <si>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</si>
  <si>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</si>
  <si>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</si>
  <si>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</si>
  <si>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</si>
  <si>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</si>
  <si>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</si>
  <si>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</si>
  <si>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</si>
  <si>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</si>
  <si>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</si>
  <si>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</si>
  <si>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</si>
  <si>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</si>
  <si>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</si>
  <si>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</si>
  <si>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</si>
  <si>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</si>
  <si>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</si>
  <si>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</si>
  <si>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</si>
  <si>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</si>
  <si>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</si>
  <si>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</si>
  <si>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</si>
  <si>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</si>
  <si>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</si>
  <si>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</si>
  <si>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</si>
  <si>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</si>
  <si>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</si>
  <si>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</si>
  <si>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</si>
  <si>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</si>
  <si>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</si>
  <si>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</si>
  <si>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</si>
  <si>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</si>
  <si>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</si>
  <si>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</si>
  <si>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</si>
  <si>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</si>
  <si>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</si>
  <si>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</si>
  <si>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</si>
  <si>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</si>
  <si>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</si>
  <si>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</si>
  <si>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</si>
  <si>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</si>
  <si>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</si>
  <si>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</si>
  <si>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</si>
  <si>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</si>
  <si>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</si>
  <si>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</si>
  <si>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</si>
  <si>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</si>
  <si>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</si>
  <si>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</si>
  <si>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</si>
  <si>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</si>
  <si>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</si>
  <si>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</si>
  <si>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</si>
  <si>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</si>
  <si>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</si>
  <si>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</si>
  <si>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</si>
  <si>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</si>
  <si>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</si>
  <si>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</si>
  <si>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</si>
  <si>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</si>
  <si>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</si>
  <si>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</si>
  <si>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</si>
  <si>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</si>
  <si>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</si>
  <si>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</si>
  <si>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</si>
  <si>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</si>
  <si>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</si>
  <si>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</si>
  <si>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</si>
  <si>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</si>
  <si>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</si>
  <si>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</si>
  <si>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</si>
  <si>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</si>
  <si>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</si>
  <si>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</si>
  <si>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</si>
  <si>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</si>
  <si>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</si>
  <si>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</si>
  <si>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</si>
  <si>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</si>
  <si>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</si>
  <si>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</si>
  <si>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</si>
  <si>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</si>
  <si>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</si>
  <si>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</si>
  <si>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</si>
  <si>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</si>
  <si>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</si>
  <si>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</si>
  <si>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</si>
  <si>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</si>
  <si>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</si>
  <si>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</si>
  <si>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</si>
  <si>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</si>
  <si>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</si>
  <si>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</si>
  <si>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</si>
  <si>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</si>
  <si>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</si>
  <si>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</si>
  <si>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</si>
  <si>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</si>
  <si>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</si>
  <si>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</si>
  <si>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</si>
  <si>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</si>
  <si>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</si>
  <si>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</si>
  <si>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</si>
  <si>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</si>
  <si>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</si>
  <si>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</si>
  <si>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</si>
  <si>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</si>
  <si>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</si>
  <si>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</si>
  <si>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</si>
  <si>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</si>
  <si>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</si>
  <si>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</si>
  <si>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</si>
  <si>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</si>
  <si>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</si>
  <si>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</si>
  <si>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</si>
  <si>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</si>
  <si>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</si>
  <si>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</si>
  <si>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</si>
  <si>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</si>
  <si>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</si>
  <si>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</si>
  <si>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</si>
  <si>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</si>
  <si>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</si>
  <si>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</si>
  <si>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</si>
  <si>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</si>
  <si>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</si>
  <si>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</si>
  <si>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</si>
  <si>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</si>
  <si>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</si>
  <si>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</si>
  <si>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</si>
  <si>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</si>
  <si>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</si>
  <si>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</si>
  <si>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</si>
  <si>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</si>
  <si>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</si>
  <si>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</si>
  <si>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</si>
  <si>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</si>
  <si>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</si>
  <si>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</si>
  <si>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</si>
  <si>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</si>
  <si>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</si>
  <si>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</si>
  <si>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</si>
  <si>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</si>
  <si>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</si>
  <si>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</si>
  <si>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</si>
  <si>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</si>
  <si>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</si>
  <si>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</si>
  <si>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</si>
  <si>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</si>
  <si>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</si>
  <si>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</si>
  <si>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</si>
  <si>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</si>
  <si>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</si>
  <si>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</si>
  <si>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</si>
  <si>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</si>
  <si>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</si>
  <si>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</si>
  <si>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</si>
  <si>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</si>
  <si>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</si>
  <si>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</si>
  <si>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</si>
  <si>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</si>
  <si>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</si>
  <si>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</si>
  <si>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</si>
  <si>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</si>
  <si>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</si>
  <si>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</si>
  <si>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</si>
  <si>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</si>
  <si>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</si>
  <si>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</si>
  <si>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</si>
  <si>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</si>
  <si>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</si>
  <si>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</si>
  <si>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</si>
  <si>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</si>
  <si>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</si>
  <si>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</si>
  <si>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</si>
  <si>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</si>
  <si>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</si>
  <si>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</si>
  <si>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</si>
  <si>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</si>
  <si>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</si>
  <si>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</si>
  <si>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</si>
  <si>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</si>
  <si>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</si>
  <si>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</si>
  <si>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</si>
  <si>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</si>
  <si>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</si>
  <si>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</si>
  <si>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</si>
  <si>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</si>
  <si>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</si>
  <si>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</si>
  <si>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</si>
  <si>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</si>
  <si>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</si>
  <si>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</si>
  <si>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</si>
  <si>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</si>
  <si>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</si>
  <si>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</si>
  <si>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</si>
  <si>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</si>
  <si>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</si>
  <si>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</si>
  <si>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</si>
  <si>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</si>
  <si>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</si>
  <si>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</si>
  <si>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</si>
  <si>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</si>
  <si>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</si>
  <si>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</si>
  <si>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</si>
  <si>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</si>
  <si>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</si>
  <si>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</si>
  <si>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</si>
  <si>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</si>
  <si>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</si>
  <si>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</si>
  <si>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</si>
  <si>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</si>
  <si>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</si>
  <si>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</si>
  <si>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</si>
  <si>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</si>
  <si>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</si>
  <si>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</si>
  <si>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</si>
  <si>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</si>
  <si>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</si>
  <si>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</si>
  <si>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</si>
  <si>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</si>
  <si>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</si>
  <si>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</si>
  <si>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</si>
  <si>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</si>
  <si>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</si>
  <si>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</si>
  <si>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</si>
  <si>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</si>
  <si>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</si>
  <si>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</si>
  <si>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</si>
  <si>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</si>
  <si>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</si>
  <si>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</si>
  <si>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</si>
  <si>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</si>
  <si>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</si>
  <si>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</si>
  <si>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</si>
  <si>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</si>
  <si>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</si>
  <si>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</si>
  <si>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</si>
  <si>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</si>
  <si>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</si>
  <si>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</si>
  <si>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</si>
  <si>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</si>
  <si>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</si>
  <si>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</si>
  <si>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</si>
  <si>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</si>
  <si>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</si>
  <si>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</si>
  <si>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</si>
  <si>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</si>
  <si>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</si>
  <si>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</si>
  <si>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</si>
  <si>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</si>
  <si>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</si>
  <si>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</si>
  <si>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</si>
  <si>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</si>
  <si>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</si>
  <si>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</si>
  <si>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</si>
  <si>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</si>
  <si>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</si>
  <si>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</si>
  <si>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</si>
  <si>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</si>
  <si>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</si>
  <si>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</si>
  <si>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</si>
  <si>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</si>
  <si>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</si>
  <si>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</si>
  <si>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</si>
  <si>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</si>
  <si>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</si>
  <si>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</si>
  <si>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</si>
  <si>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</si>
  <si>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</si>
  <si>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</si>
  <si>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</si>
  <si>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</si>
  <si>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</si>
  <si>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</si>
  <si>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</si>
  <si>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</si>
  <si>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</si>
  <si>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</si>
  <si>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</si>
  <si>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</si>
  <si>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</si>
  <si>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</si>
  <si>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</si>
  <si>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</si>
  <si>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</si>
  <si>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</si>
  <si>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</si>
  <si>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</si>
  <si>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</si>
  <si>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</si>
  <si>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</si>
  <si>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</si>
  <si>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</si>
  <si>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</si>
  <si>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</si>
  <si>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</si>
  <si>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</si>
  <si>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</si>
  <si>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</si>
  <si>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</si>
  <si>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</si>
  <si>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</si>
  <si>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</si>
  <si>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</si>
  <si>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</si>
  <si>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</si>
  <si>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</si>
  <si>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</si>
  <si>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</si>
  <si>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</si>
  <si>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</si>
  <si>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</si>
  <si>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</si>
  <si>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</si>
  <si>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</si>
  <si>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</si>
  <si>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</si>
  <si>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</si>
  <si>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</si>
  <si>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</si>
  <si>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</si>
  <si>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</si>
  <si>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</si>
  <si>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</si>
  <si>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</si>
  <si>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</si>
  <si>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</si>
  <si>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</si>
  <si>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</si>
  <si>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</si>
  <si>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</si>
  <si>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</si>
  <si>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</si>
  <si>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</si>
  <si>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</si>
  <si>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</si>
  <si>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</si>
  <si>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</si>
  <si>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</si>
  <si>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</si>
  <si>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</si>
  <si>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</si>
  <si>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</si>
  <si>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</si>
  <si>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</si>
  <si>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</si>
  <si>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</si>
  <si>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</si>
  <si>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</si>
  <si>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</si>
  <si>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</si>
  <si>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</si>
  <si>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</si>
  <si>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</si>
  <si>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</si>
  <si>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</si>
  <si>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</si>
  <si>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</si>
  <si>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</si>
  <si>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</si>
  <si>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</si>
  <si>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</si>
  <si>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</si>
  <si>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</si>
  <si>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</si>
  <si>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</si>
  <si>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</si>
  <si>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</si>
  <si>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</si>
  <si>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</si>
  <si>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</si>
  <si>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</si>
  <si>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</si>
  <si>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</si>
  <si>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</si>
  <si>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</si>
  <si>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</si>
  <si>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</si>
  <si>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</si>
  <si>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</si>
  <si>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</si>
  <si>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</si>
  <si>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</si>
  <si>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</si>
  <si>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</si>
  <si>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</si>
  <si>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</si>
  <si>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</si>
  <si>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</si>
  <si>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</si>
  <si>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</si>
  <si>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</si>
  <si>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</si>
  <si>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</si>
  <si>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</si>
  <si>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</si>
  <si>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</si>
  <si>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</si>
  <si>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</si>
  <si>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</si>
  <si>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</si>
  <si>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</si>
  <si>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</si>
  <si>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</si>
  <si>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</si>
  <si>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</si>
  <si>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</si>
  <si>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</si>
  <si>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</si>
  <si>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</si>
  <si>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</si>
  <si>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</si>
  <si>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</si>
  <si>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</si>
  <si>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</si>
  <si>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</si>
  <si>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</si>
  <si>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</si>
  <si>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</si>
  <si>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</si>
  <si>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</si>
  <si>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</si>
  <si>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</si>
  <si>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</si>
  <si>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</si>
  <si>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</si>
  <si>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</si>
  <si>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</si>
  <si>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</si>
  <si>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</si>
  <si>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</si>
  <si>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</si>
  <si>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</si>
  <si>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</si>
  <si>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</si>
  <si>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</si>
  <si>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</si>
  <si>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</si>
  <si>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</si>
  <si>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</si>
  <si>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</si>
  <si>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</si>
  <si>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</si>
  <si>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</si>
  <si>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</si>
  <si>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</si>
  <si>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</si>
  <si>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</si>
  <si>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</si>
  <si>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</si>
  <si>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</si>
  <si>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</si>
  <si>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</si>
  <si>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</si>
  <si>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</si>
  <si>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</si>
  <si>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</si>
  <si>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</si>
  <si>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</si>
  <si>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</si>
  <si>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</si>
  <si>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</si>
  <si>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</si>
  <si>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</si>
  <si>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</si>
  <si>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</si>
  <si>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</si>
  <si>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</si>
  <si>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</si>
  <si>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</si>
  <si>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</si>
  <si>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</si>
  <si>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</si>
  <si>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</si>
  <si>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</si>
  <si>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</si>
  <si>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</si>
  <si>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</si>
  <si>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</si>
  <si>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</si>
  <si>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</si>
  <si>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</si>
  <si>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</si>
  <si>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</si>
  <si>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</si>
  <si>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</si>
  <si>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</si>
  <si>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</si>
  <si>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</si>
  <si>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</si>
  <si>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</si>
  <si>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</si>
  <si>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</si>
  <si>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</si>
  <si>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</si>
  <si>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</si>
  <si>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</si>
  <si>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</si>
  <si>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</si>
  <si>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</si>
  <si>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</si>
  <si>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</si>
  <si>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</si>
  <si>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</si>
  <si>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</si>
  <si>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</si>
  <si>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</si>
  <si>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</si>
  <si>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</si>
  <si>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</si>
  <si>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</si>
  <si>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</si>
  <si>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</si>
  <si>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</si>
  <si>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</si>
  <si>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</si>
  <si>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</si>
  <si>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</si>
  <si>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</si>
  <si>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</si>
  <si>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</si>
  <si>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</si>
  <si>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</si>
  <si>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</si>
  <si>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</si>
  <si>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</si>
  <si>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</si>
  <si>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</si>
  <si>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</si>
  <si>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</si>
  <si>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</si>
  <si>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</si>
  <si>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</si>
  <si>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</si>
  <si>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</si>
  <si>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</si>
  <si>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</si>
  <si>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</si>
  <si>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</si>
  <si>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</si>
  <si>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</si>
  <si>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</si>
  <si>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</si>
  <si>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</si>
  <si>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</si>
  <si>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</si>
  <si>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</si>
  <si>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</si>
  <si>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</si>
  <si>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</si>
  <si>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</si>
  <si>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</si>
  <si>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</si>
  <si>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</si>
  <si>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</si>
  <si>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</si>
  <si>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</si>
  <si>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</si>
  <si>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</si>
  <si>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</si>
  <si>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</si>
  <si>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</si>
  <si>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</si>
  <si>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</si>
  <si>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</si>
  <si>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</si>
  <si>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</si>
  <si>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</si>
  <si>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</si>
  <si>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</si>
  <si>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</si>
  <si>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</si>
  <si>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</si>
  <si>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</si>
  <si>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</si>
  <si>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</si>
  <si>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</si>
  <si>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</si>
  <si>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</si>
  <si>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</si>
  <si>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</si>
  <si>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</si>
  <si>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</si>
  <si>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</si>
  <si>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</si>
  <si>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</si>
  <si>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</si>
  <si>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</si>
  <si>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</si>
  <si>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</si>
  <si>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</si>
  <si>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</si>
  <si>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</si>
  <si>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</si>
  <si>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</si>
  <si>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</si>
  <si>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</si>
  <si>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</si>
  <si>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</si>
  <si>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</si>
  <si>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</si>
  <si>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</si>
  <si>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</si>
  <si>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</si>
  <si>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</si>
  <si>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</si>
  <si>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</si>
  <si>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</si>
  <si>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</si>
  <si>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</si>
  <si>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</si>
  <si>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</si>
  <si>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</si>
  <si>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</si>
  <si>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</si>
  <si>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</si>
  <si>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</si>
  <si>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</si>
  <si>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</si>
  <si>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</si>
  <si>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</si>
  <si>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</si>
  <si>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</si>
  <si>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</si>
  <si>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</si>
  <si>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</si>
  <si>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</si>
  <si>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</si>
  <si>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</si>
  <si>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</si>
  <si>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</si>
  <si>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</si>
  <si>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</si>
  <si>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</si>
  <si>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</si>
  <si>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</si>
  <si>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</si>
  <si>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</si>
  <si>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</si>
  <si>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</si>
  <si>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</si>
  <si>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</si>
  <si>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</si>
  <si>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</si>
  <si>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</si>
  <si>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</si>
  <si>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</si>
  <si>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</si>
  <si>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</si>
  <si>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</si>
  <si>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</si>
  <si>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</si>
  <si>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</si>
  <si>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</si>
  <si>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</si>
  <si>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</si>
  <si>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</si>
  <si>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</si>
  <si>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</si>
  <si>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</si>
  <si>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</si>
  <si>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</si>
  <si>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</si>
  <si>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</si>
  <si>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</si>
  <si>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</si>
  <si>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</si>
  <si>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</si>
  <si>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</si>
  <si>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</si>
  <si>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</si>
  <si>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</si>
  <si>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</si>
  <si>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</si>
  <si>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</si>
  <si>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</si>
  <si>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</si>
  <si>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</si>
  <si>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</si>
  <si>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</si>
  <si>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</si>
  <si>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</si>
  <si>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</si>
  <si>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</si>
  <si>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</si>
  <si>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</si>
  <si>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</si>
  <si>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</si>
  <si>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</si>
  <si>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</si>
  <si>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</si>
  <si>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</si>
  <si>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</si>
  <si>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</si>
  <si>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</si>
  <si>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</si>
  <si>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</si>
  <si>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</si>
  <si>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</si>
  <si>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</si>
  <si>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</si>
  <si>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</si>
  <si>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</si>
  <si>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</si>
  <si>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</si>
  <si>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</si>
  <si>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</si>
  <si>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</si>
  <si>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</si>
  <si>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</si>
  <si>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</si>
  <si>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</si>
  <si>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</si>
  <si>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</si>
  <si>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</si>
  <si>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</si>
  <si>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</si>
  <si>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</si>
  <si>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</si>
  <si>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</si>
  <si>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</si>
  <si>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</si>
  <si>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</si>
  <si>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</si>
  <si>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</si>
  <si>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</si>
  <si>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</si>
  <si>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</si>
  <si>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</si>
  <si>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</si>
  <si>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</si>
  <si>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</si>
  <si>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</si>
  <si>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</si>
  <si>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</si>
  <si>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</si>
  <si>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</si>
  <si>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</si>
  <si>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</si>
  <si>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</si>
  <si>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</si>
  <si>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</si>
  <si>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</si>
  <si>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</si>
  <si>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</si>
  <si>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</si>
  <si>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</si>
  <si>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</si>
  <si>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</si>
  <si>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</si>
  <si>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</si>
  <si>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</si>
  <si>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</si>
  <si>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</si>
  <si>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</si>
  <si>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</si>
  <si>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</si>
  <si>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</si>
  <si>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</si>
  <si>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</si>
  <si>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</si>
  <si>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</si>
  <si>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</si>
  <si>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</si>
  <si>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</si>
  <si>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</si>
  <si>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</si>
  <si>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</si>
  <si>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</si>
  <si>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</si>
  <si>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</si>
  <si>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</si>
  <si>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</si>
  <si>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</si>
  <si>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</si>
  <si>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</si>
  <si>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</si>
  <si>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</si>
  <si>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</si>
  <si>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</si>
  <si>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</si>
  <si>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</si>
  <si>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</si>
  <si>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</si>
  <si>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</si>
  <si>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</si>
  <si>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</si>
  <si>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</si>
  <si>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</si>
  <si>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</si>
  <si>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</si>
  <si>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</si>
  <si>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</si>
  <si>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</si>
  <si>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</si>
  <si>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</si>
  <si>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</si>
  <si>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</si>
  <si>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</si>
  <si>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</si>
  <si>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</si>
  <si>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</si>
  <si>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</si>
  <si>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</si>
  <si>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</si>
  <si>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</si>
  <si>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</si>
  <si>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</si>
  <si>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</si>
  <si>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</si>
  <si>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</si>
  <si>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</si>
  <si>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</si>
  <si>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</si>
  <si>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</si>
  <si>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</si>
  <si>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</si>
  <si>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</si>
  <si>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</si>
  <si>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</si>
  <si>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</si>
  <si>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</si>
  <si>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</si>
  <si>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</si>
  <si>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</si>
  <si>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</si>
  <si>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</si>
  <si>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</si>
  <si>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</si>
  <si>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</si>
  <si>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</si>
  <si>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</si>
  <si>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</si>
  <si>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</si>
  <si>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</si>
  <si>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</si>
  <si>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</si>
  <si>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</si>
  <si>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</si>
  <si>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</si>
  <si>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</si>
  <si>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</si>
  <si>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</si>
  <si>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</si>
  <si>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</si>
  <si>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</si>
  <si>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</si>
  <si>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</si>
  <si>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</si>
  <si>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</si>
  <si>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</si>
  <si>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</si>
  <si>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</si>
  <si>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</si>
  <si>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</si>
  <si>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</si>
  <si>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</si>
  <si>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</si>
  <si>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</si>
  <si>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</si>
  <si>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</si>
  <si>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</si>
  <si>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</si>
  <si>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</si>
  <si>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</si>
  <si>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</si>
  <si>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</si>
  <si>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</si>
  <si>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</si>
  <si>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</si>
  <si>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</si>
  <si>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</si>
  <si>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</si>
  <si>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</si>
  <si>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</si>
  <si>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</si>
  <si>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</si>
  <si>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</si>
  <si>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</si>
  <si>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</si>
  <si>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</si>
  <si>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</si>
  <si>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</si>
  <si>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</si>
  <si>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</si>
  <si>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</si>
  <si>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</si>
  <si>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</si>
  <si>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</si>
  <si>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</si>
  <si>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</si>
  <si>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</si>
  <si>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</si>
  <si>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</si>
  <si>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</si>
  <si>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</si>
  <si>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</si>
  <si>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</si>
  <si>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</si>
  <si>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</si>
  <si>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</si>
  <si>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</si>
  <si>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</si>
  <si>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</si>
  <si>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</si>
  <si>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</si>
  <si>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</si>
  <si>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</si>
  <si>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</si>
  <si>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</si>
  <si>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</si>
  <si>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</si>
  <si>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</si>
  <si>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</si>
  <si>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</si>
  <si>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</si>
  <si>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</si>
  <si>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</si>
  <si>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</si>
  <si>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</si>
  <si>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</si>
  <si>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</si>
  <si>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</si>
  <si>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</si>
  <si>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</si>
  <si>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</si>
  <si>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</si>
  <si>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</si>
  <si>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</si>
  <si>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</si>
  <si>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</si>
  <si>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</si>
  <si>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</si>
  <si>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</si>
  <si>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</si>
  <si>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</si>
  <si>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</si>
  <si>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</si>
  <si>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</si>
  <si>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</si>
  <si>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</si>
  <si>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</si>
  <si>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</si>
  <si>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</si>
  <si>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</si>
  <si>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</si>
  <si>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</si>
  <si>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</si>
  <si>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</si>
  <si>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</si>
  <si>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</si>
  <si>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</si>
  <si>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</si>
  <si>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</si>
  <si>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</si>
  <si>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</si>
  <si>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</si>
  <si>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</si>
  <si>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</si>
  <si>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</si>
  <si>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</si>
  <si>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</si>
  <si>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</si>
  <si>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</si>
  <si>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</si>
  <si>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</si>
  <si>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</si>
  <si>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</si>
  <si>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</si>
  <si>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</si>
  <si>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</si>
  <si>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</si>
  <si>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</si>
  <si>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</si>
  <si>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</si>
  <si>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</si>
  <si>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</si>
  <si>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</si>
  <si>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</si>
  <si>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</si>
  <si>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</si>
  <si>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</si>
  <si>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</si>
  <si>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</si>
  <si>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</si>
  <si>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</si>
  <si>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</si>
  <si>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</si>
  <si>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</si>
  <si>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</si>
  <si>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</si>
  <si>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</si>
  <si>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</si>
  <si>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</si>
  <si>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</si>
  <si>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</si>
  <si>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</si>
  <si>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</si>
  <si>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</si>
  <si>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</si>
  <si>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</si>
  <si>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</si>
  <si>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</si>
  <si>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</si>
  <si>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</si>
  <si>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</si>
  <si>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</si>
  <si>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</si>
  <si>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</si>
  <si>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</si>
  <si>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</si>
  <si>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</si>
  <si>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</si>
  <si>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</si>
  <si>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</si>
  <si>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</si>
  <si>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</si>
  <si>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</si>
  <si>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</si>
  <si>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</si>
  <si>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</si>
  <si>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</si>
  <si>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</si>
  <si>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</si>
  <si>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</si>
  <si>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</si>
  <si>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</si>
  <si>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</si>
  <si>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</si>
  <si>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</si>
  <si>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</si>
  <si>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</si>
  <si>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</si>
  <si>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</si>
  <si>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</si>
  <si>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</si>
  <si>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</si>
  <si>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</si>
  <si>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</si>
  <si>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</si>
  <si>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</si>
  <si>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</si>
  <si>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</si>
  <si>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</si>
  <si>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</si>
  <si>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</si>
  <si>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</si>
  <si>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</si>
  <si>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</si>
  <si>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</si>
  <si>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</si>
  <si>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</si>
  <si>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</si>
  <si>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</si>
  <si>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</si>
  <si>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</si>
  <si>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</si>
  <si>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</si>
  <si>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</si>
  <si>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</si>
  <si>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</si>
  <si>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</si>
  <si>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</si>
  <si>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</si>
  <si>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</si>
  <si>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</si>
  <si>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</si>
  <si>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</si>
  <si>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</si>
  <si>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</si>
  <si>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</si>
  <si>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</si>
  <si>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</si>
  <si>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</si>
  <si>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</si>
  <si>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</si>
  <si>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</si>
  <si>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</si>
  <si>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</si>
  <si>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</si>
  <si>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</si>
  <si>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</si>
  <si>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</si>
  <si>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</si>
  <si>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</si>
  <si>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</si>
  <si>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</si>
  <si>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</si>
  <si>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</si>
  <si>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</si>
  <si>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</si>
  <si>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</si>
  <si>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</si>
  <si>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</si>
  <si>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</si>
  <si>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</si>
  <si>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</si>
  <si>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</si>
  <si>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</si>
  <si>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</si>
  <si>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</si>
  <si>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</si>
  <si>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</si>
  <si>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</si>
  <si>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</si>
  <si>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</si>
  <si>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</si>
  <si>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</si>
  <si>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</si>
  <si>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</si>
  <si>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</si>
  <si>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</si>
  <si>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</si>
  <si>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</si>
  <si>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</si>
  <si>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</si>
  <si>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</si>
  <si>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</si>
  <si>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</si>
  <si>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</si>
  <si>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</si>
  <si>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</si>
  <si>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</si>
  <si>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</si>
  <si>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</si>
  <si>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</si>
  <si>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</si>
  <si>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</si>
  <si>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</si>
  <si>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</si>
  <si>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</si>
  <si>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</si>
  <si>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</si>
  <si>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</si>
  <si>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</si>
  <si>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</si>
  <si>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</si>
  <si>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</si>
  <si>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</si>
  <si>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</si>
  <si>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</si>
  <si>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</si>
  <si>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</si>
  <si>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</si>
  <si>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</si>
  <si>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</si>
  <si>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</si>
  <si>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</si>
  <si>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</si>
  <si>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</si>
  <si>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</si>
  <si>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</si>
  <si>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</si>
  <si>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</si>
  <si>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</si>
  <si>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</si>
  <si>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</si>
  <si>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</si>
  <si>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</si>
  <si>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</si>
  <si>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</si>
  <si>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</si>
  <si>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</si>
  <si>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</si>
  <si>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</si>
  <si>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</si>
  <si>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</si>
  <si>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</si>
  <si>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</si>
  <si>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</si>
  <si>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</si>
  <si>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</si>
  <si>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</si>
  <si>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</si>
  <si>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</si>
  <si>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</si>
  <si>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</si>
  <si>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</si>
  <si>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</si>
  <si>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</si>
  <si>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</si>
  <si>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</si>
  <si>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</si>
  <si>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</si>
  <si>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</si>
  <si>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</si>
  <si>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</si>
  <si>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</si>
  <si>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</si>
  <si>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</si>
  <si>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</si>
  <si>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</si>
  <si>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</si>
  <si>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</si>
  <si>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</si>
  <si>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</si>
  <si>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</si>
  <si>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</si>
  <si>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</si>
  <si>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</si>
  <si>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</si>
  <si>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</si>
  <si>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</si>
  <si>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</si>
  <si>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</si>
  <si>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</si>
  <si>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</si>
  <si>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</si>
  <si>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</si>
  <si>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</si>
  <si>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</si>
  <si>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</si>
  <si>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</si>
  <si>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</si>
  <si>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</si>
  <si>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</si>
  <si>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</si>
  <si>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</si>
  <si>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</si>
  <si>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</si>
  <si>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</si>
  <si>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</si>
  <si>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</si>
  <si>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</si>
  <si>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</si>
  <si>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</si>
  <si>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</si>
  <si>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</si>
  <si>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</si>
  <si>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</si>
  <si>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</si>
  <si>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</si>
  <si>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</si>
  <si>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</si>
  <si>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</si>
  <si>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</si>
  <si>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</si>
  <si>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</si>
  <si>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</si>
  <si>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</si>
  <si>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</si>
  <si>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</si>
  <si>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</si>
  <si>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</si>
  <si>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</si>
  <si>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</si>
  <si>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</si>
  <si>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</si>
  <si>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</si>
  <si>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</si>
  <si>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</si>
  <si>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</si>
  <si>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</si>
  <si>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</si>
  <si>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</si>
  <si>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</si>
  <si>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</si>
  <si>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</si>
  <si>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</si>
  <si>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</si>
  <si>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</si>
  <si>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</si>
  <si>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</si>
  <si>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</si>
  <si>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</si>
  <si>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</si>
  <si>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</si>
  <si>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</si>
  <si>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</si>
  <si>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</si>
  <si>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</si>
  <si>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</si>
  <si>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</si>
  <si>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</si>
  <si>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</si>
  <si>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</si>
  <si>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</si>
  <si>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</si>
  <si>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</si>
  <si>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</si>
  <si>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</si>
  <si>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</si>
  <si>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</si>
  <si>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</si>
  <si>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</si>
  <si>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</si>
  <si>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</si>
  <si>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</si>
  <si>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</si>
  <si>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</si>
  <si>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</si>
  <si>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</si>
  <si>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</si>
  <si>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</si>
  <si>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</si>
  <si>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</si>
  <si>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</si>
  <si>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</si>
  <si>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</si>
  <si>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</si>
  <si>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</si>
  <si>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</si>
  <si>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</si>
  <si>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</si>
  <si>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</si>
  <si>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</si>
  <si>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</si>
  <si>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</si>
  <si>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</si>
  <si>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</si>
  <si>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</si>
  <si>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</si>
  <si>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</si>
  <si>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</si>
  <si>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</si>
  <si>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</si>
  <si>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</si>
  <si>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</si>
  <si>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</si>
  <si>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</si>
  <si>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</si>
  <si>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</si>
  <si>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</si>
  <si>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</si>
  <si>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</si>
  <si>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</si>
  <si>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</si>
  <si>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</si>
  <si>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</si>
  <si>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</si>
  <si>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</si>
  <si>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</si>
  <si>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</si>
  <si>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</si>
  <si>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</si>
  <si>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</si>
  <si>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</si>
  <si>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</si>
  <si>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</si>
  <si>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</si>
  <si>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</si>
  <si>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</si>
  <si>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</si>
  <si>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</si>
  <si>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</si>
  <si>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</si>
  <si>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</si>
  <si>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</si>
  <si>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</si>
  <si>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</si>
  <si>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</si>
  <si>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</si>
  <si>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</si>
  <si>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</si>
  <si>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</si>
  <si>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</si>
  <si>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</si>
  <si>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</si>
  <si>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</si>
  <si>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</si>
  <si>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</si>
  <si>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</si>
  <si>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</si>
  <si>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</si>
  <si>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</si>
  <si>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</si>
  <si>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</si>
  <si>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</si>
  <si>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</si>
  <si>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</si>
  <si>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</si>
  <si>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</si>
  <si>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</si>
  <si>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</si>
  <si>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</si>
  <si>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</si>
  <si>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</si>
  <si>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</si>
  <si>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</si>
  <si>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</si>
  <si>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</si>
  <si>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</si>
  <si>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</si>
  <si>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</si>
  <si>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</si>
  <si>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</si>
  <si>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</si>
  <si>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</si>
  <si>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</si>
  <si>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</si>
  <si>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</si>
  <si>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</si>
  <si>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</si>
  <si>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</si>
  <si>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</si>
  <si>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</si>
  <si>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</si>
  <si>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</si>
  <si>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</si>
  <si>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</si>
  <si>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</si>
  <si>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</si>
  <si>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</si>
  <si>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</si>
  <si>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</si>
  <si>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</si>
  <si>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</si>
  <si>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</si>
  <si>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</si>
  <si>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</si>
  <si>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</si>
  <si>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</si>
  <si>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</si>
  <si>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</si>
  <si>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</si>
  <si>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</si>
  <si>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</si>
  <si>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</si>
  <si>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</si>
  <si>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</si>
  <si>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</si>
  <si>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</si>
  <si>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</si>
  <si>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</si>
  <si>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</si>
  <si>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</si>
  <si>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</si>
  <si>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</si>
  <si>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</si>
  <si>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</si>
  <si>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</si>
  <si>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</si>
  <si>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</si>
  <si>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</si>
  <si>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</si>
  <si>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</si>
  <si>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</si>
  <si>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</si>
  <si>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</si>
  <si>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</si>
  <si>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</si>
  <si>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</si>
  <si>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</si>
  <si>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</si>
  <si>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</si>
  <si>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</si>
  <si>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</si>
  <si>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</si>
  <si>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</si>
  <si>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</si>
  <si>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</si>
  <si>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</si>
  <si>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</si>
  <si>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</si>
  <si>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</si>
  <si>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</si>
  <si>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</si>
  <si>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</si>
  <si>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</si>
  <si>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</si>
  <si>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</si>
  <si>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</si>
  <si>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</si>
  <si>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</si>
  <si>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</si>
  <si>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</si>
  <si>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</si>
  <si>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</si>
  <si>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</si>
  <si>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</si>
  <si>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</si>
  <si>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</si>
  <si>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</si>
  <si>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</si>
  <si>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</si>
  <si>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</si>
  <si>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</si>
  <si>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</si>
  <si>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</si>
  <si>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</si>
  <si>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</si>
  <si>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</si>
  <si>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</si>
  <si>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</si>
  <si>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</si>
  <si>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</si>
  <si>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</si>
  <si>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</si>
  <si>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</si>
  <si>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</si>
  <si>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</si>
  <si>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</si>
  <si>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</si>
  <si>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</si>
  <si>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</si>
  <si>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</si>
  <si>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</si>
  <si>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</si>
  <si>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</si>
  <si>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</si>
  <si>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</si>
  <si>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</si>
  <si>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</si>
  <si>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</si>
  <si>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</si>
  <si>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</si>
  <si>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</si>
  <si>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</si>
  <si>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</si>
  <si>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</si>
  <si>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</si>
  <si>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</si>
  <si>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</si>
  <si>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</si>
  <si>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</si>
  <si>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</si>
  <si>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</si>
  <si>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</si>
  <si>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</si>
  <si>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</si>
  <si>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</si>
  <si>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</si>
  <si>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</si>
  <si>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</si>
  <si>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</si>
  <si>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</si>
  <si>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</si>
  <si>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</si>
  <si>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</si>
  <si>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</si>
  <si>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</si>
  <si>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</si>
  <si>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</si>
  <si>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</si>
  <si>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</si>
  <si>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</si>
  <si>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</si>
  <si>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</si>
  <si>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</si>
  <si>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</si>
  <si>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</si>
  <si>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</si>
  <si>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</si>
  <si>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</si>
  <si>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</si>
  <si>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</si>
  <si>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</si>
  <si>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</si>
  <si>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</si>
  <si>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</si>
  <si>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</si>
  <si>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</si>
  <si>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</si>
  <si>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</si>
  <si>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</si>
  <si>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</si>
  <si>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</si>
  <si>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</si>
  <si>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</si>
  <si>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</si>
  <si>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</si>
  <si>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</si>
  <si>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</si>
  <si>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</si>
  <si>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</si>
  <si>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</si>
  <si>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</si>
  <si>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</si>
  <si>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</si>
  <si>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</si>
  <si>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</si>
  <si>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</si>
  <si>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</si>
  <si>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</si>
  <si>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</si>
  <si>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</si>
  <si>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</si>
  <si>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</si>
  <si>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</si>
  <si>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</si>
  <si>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</si>
  <si>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</si>
  <si>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</si>
  <si>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</si>
  <si>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</si>
  <si>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</si>
  <si>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</si>
  <si>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</si>
  <si>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</si>
  <si>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</si>
  <si>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</si>
  <si>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</si>
  <si>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</si>
  <si>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</si>
  <si>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</si>
  <si>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</si>
  <si>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</si>
  <si>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</si>
  <si>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</si>
  <si>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</si>
  <si>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</si>
  <si>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</si>
  <si>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</si>
  <si>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</si>
  <si>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</si>
  <si>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</si>
  <si>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</si>
  <si>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</si>
  <si>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</si>
  <si>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</si>
  <si>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</si>
  <si>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</si>
  <si>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</si>
  <si>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</si>
  <si>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</si>
  <si>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</si>
  <si>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</si>
  <si>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</si>
  <si>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</si>
  <si>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</si>
  <si>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</si>
  <si>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</si>
  <si>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</si>
  <si>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</si>
  <si>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</si>
  <si>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</si>
  <si>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</si>
  <si>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</si>
  <si>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</si>
  <si>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</si>
  <si>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</si>
  <si>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</si>
  <si>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</si>
  <si>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</si>
  <si>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</si>
  <si>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</si>
  <si>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</si>
  <si>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</si>
  <si>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</si>
  <si>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</si>
  <si>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</si>
  <si>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</si>
  <si>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</si>
  <si>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</si>
  <si>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</si>
  <si>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</si>
  <si>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</si>
  <si>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</si>
  <si>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</si>
  <si>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</si>
  <si>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</si>
  <si>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</si>
  <si>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</si>
  <si>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</si>
  <si>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</si>
  <si>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</si>
  <si>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</si>
  <si>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</si>
  <si>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</si>
  <si>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</si>
  <si>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</si>
  <si>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</si>
  <si>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</si>
  <si>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</si>
  <si>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</si>
  <si>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</si>
  <si>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</si>
  <si>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</si>
  <si>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</si>
  <si>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</si>
  <si>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</si>
  <si>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</si>
  <si>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</si>
  <si>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</si>
  <si>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</si>
  <si>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</si>
  <si>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</si>
  <si>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</si>
  <si>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</si>
  <si>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</si>
  <si>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</si>
  <si>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</si>
  <si>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</si>
  <si>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</si>
  <si>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</si>
  <si>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</si>
  <si>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</si>
  <si>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</si>
  <si>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</si>
  <si>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</si>
  <si>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</si>
  <si>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</si>
  <si>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</si>
  <si>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</si>
  <si>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</si>
  <si>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</si>
  <si>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</si>
  <si>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</si>
  <si>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</si>
  <si>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</si>
  <si>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</si>
  <si>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</si>
  <si>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</si>
  <si>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</si>
  <si>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</si>
  <si>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</si>
  <si>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</si>
  <si>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</si>
  <si>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</si>
  <si>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</si>
  <si>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</si>
  <si>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</si>
  <si>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</si>
  <si>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</si>
  <si>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</si>
  <si>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</si>
  <si>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</si>
  <si>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</si>
  <si>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</si>
  <si>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</si>
  <si>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</si>
  <si>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</si>
  <si>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</si>
  <si>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</si>
  <si>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</si>
  <si>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</si>
  <si>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</si>
  <si>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</si>
  <si>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</si>
  <si>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</si>
  <si>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</si>
  <si>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</si>
  <si>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</si>
  <si>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</si>
  <si>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</si>
  <si>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</si>
  <si>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</si>
  <si>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</si>
  <si>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</si>
  <si>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</si>
  <si>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</si>
  <si>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</si>
  <si>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</si>
  <si>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</si>
  <si>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</si>
  <si>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</si>
  <si>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</si>
  <si>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</si>
  <si>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</si>
  <si>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</si>
  <si>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</si>
  <si>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</si>
  <si>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</si>
  <si>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</si>
  <si>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</si>
  <si>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</si>
  <si>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</si>
  <si>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</si>
  <si>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</si>
  <si>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</si>
  <si>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</si>
  <si>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</si>
  <si>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</si>
  <si>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</si>
  <si>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</si>
  <si>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</si>
  <si>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</si>
  <si>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</si>
  <si>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</si>
  <si>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</si>
  <si>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</si>
  <si>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</si>
  <si>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</si>
  <si>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</si>
  <si>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</si>
  <si>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</si>
  <si>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</si>
  <si>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</si>
  <si>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</si>
  <si>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</si>
  <si>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</si>
  <si>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</si>
  <si>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</si>
  <si>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</si>
  <si>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</si>
  <si>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</si>
  <si>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</si>
  <si>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</si>
  <si>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</si>
  <si>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</si>
  <si>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</si>
  <si>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</si>
  <si>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</si>
  <si>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</si>
  <si>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</si>
  <si>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</si>
  <si>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</si>
  <si>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</si>
  <si>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</si>
  <si>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</si>
  <si>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</si>
  <si>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</si>
  <si>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</si>
  <si>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</si>
  <si>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</si>
  <si>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</si>
  <si>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</si>
  <si>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</si>
  <si>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</si>
  <si>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</si>
  <si>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</si>
  <si>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</si>
  <si>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</si>
  <si>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</si>
  <si>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</si>
  <si>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</si>
  <si>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</si>
  <si>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</si>
  <si>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</si>
  <si>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</si>
  <si>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</si>
  <si>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</si>
  <si>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</si>
  <si>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</si>
  <si>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</si>
  <si>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</si>
  <si>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</si>
  <si>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</si>
  <si>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</si>
  <si>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</si>
  <si>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</si>
  <si>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</si>
  <si>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</si>
  <si>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</si>
  <si>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</si>
  <si>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</si>
  <si>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</si>
  <si>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</si>
  <si>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</si>
  <si>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</si>
  <si>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</si>
  <si>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</si>
  <si>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</si>
  <si>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</si>
  <si>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</si>
  <si>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</si>
  <si>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</si>
  <si>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</si>
  <si>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</si>
  <si>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</si>
  <si>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</si>
  <si>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</si>
  <si>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</si>
  <si>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</si>
  <si>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</si>
  <si>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</si>
  <si>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</si>
  <si>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</si>
  <si>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</si>
  <si>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</si>
  <si>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</si>
  <si>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</si>
  <si>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</si>
  <si>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</si>
  <si>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</si>
  <si>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</si>
  <si>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</si>
  <si>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</si>
  <si>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</si>
  <si>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</si>
  <si>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</si>
  <si>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</si>
  <si>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</si>
  <si>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</si>
  <si>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</si>
  <si>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</si>
  <si>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</si>
  <si>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</si>
  <si>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</si>
  <si>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</si>
  <si>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</si>
  <si>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</si>
  <si>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</si>
  <si>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</si>
  <si>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</si>
  <si>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</si>
  <si>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</si>
  <si>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</si>
  <si>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</si>
  <si>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</si>
  <si>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</si>
  <si>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</si>
  <si>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</si>
  <si>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</si>
  <si>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</si>
  <si>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</si>
  <si>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</si>
  <si>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</si>
  <si>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</si>
  <si>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</si>
  <si>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</si>
  <si>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</si>
  <si>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</si>
  <si>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</si>
  <si>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</si>
  <si>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</si>
  <si>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</si>
  <si>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</si>
  <si>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</si>
  <si>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</si>
  <si>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</si>
  <si>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</si>
  <si>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</si>
  <si>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</si>
  <si>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</si>
  <si>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</si>
  <si>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</si>
  <si>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</si>
  <si>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</si>
  <si>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</si>
  <si>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</si>
  <si>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</si>
  <si>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</si>
  <si>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</si>
  <si>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</si>
  <si>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</si>
  <si>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</si>
  <si>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</si>
  <si>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</si>
  <si>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</si>
  <si>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</si>
  <si>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</si>
  <si>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</si>
  <si>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</si>
  <si>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</si>
  <si>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</si>
  <si>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</si>
  <si>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</si>
  <si>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</si>
  <si>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</si>
  <si>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</si>
  <si>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</si>
  <si>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</si>
  <si>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</si>
  <si>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</si>
  <si>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</si>
  <si>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</si>
  <si>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</si>
  <si>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</si>
  <si>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</si>
  <si>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</si>
  <si>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</si>
  <si>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</si>
  <si>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</si>
  <si>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</si>
  <si>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</si>
  <si>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</si>
  <si>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</si>
  <si>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</si>
  <si>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</si>
  <si>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</si>
  <si>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</si>
  <si>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</si>
  <si>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</si>
  <si>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</si>
  <si>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</si>
  <si>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</si>
  <si>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</si>
  <si>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</si>
  <si>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</si>
  <si>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</si>
  <si>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</si>
  <si>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</si>
  <si>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</si>
  <si>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</si>
  <si>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</si>
  <si>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</si>
  <si>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</si>
  <si>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</si>
  <si>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</si>
  <si>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</si>
  <si>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</si>
  <si>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</si>
  <si>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</si>
  <si>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</si>
  <si>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</si>
  <si>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</si>
  <si>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</si>
  <si>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</si>
  <si>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</si>
  <si>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</si>
  <si>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</si>
  <si>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</si>
  <si>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</si>
  <si>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</si>
  <si>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</si>
  <si>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</si>
  <si>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</si>
  <si>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</si>
  <si>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</si>
  <si>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</si>
  <si>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</si>
  <si>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</si>
  <si>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</si>
  <si>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</si>
  <si>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</si>
  <si>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</si>
  <si>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</si>
  <si>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</si>
  <si>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</si>
  <si>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</si>
  <si>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</si>
  <si>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</si>
  <si>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</si>
  <si>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</si>
  <si>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</si>
  <si>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</si>
  <si>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</si>
  <si>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</si>
  <si>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</si>
  <si>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</si>
  <si>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</si>
  <si>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</si>
  <si>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</si>
  <si>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</si>
  <si>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</si>
  <si>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</si>
  <si>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</si>
  <si>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</si>
  <si>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</si>
  <si>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</si>
  <si>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</si>
  <si>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</si>
  <si>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</si>
  <si>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</si>
  <si>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</si>
  <si>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</si>
  <si>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</si>
  <si>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</si>
  <si>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</si>
  <si>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</si>
  <si>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</si>
  <si>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</si>
  <si>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</si>
  <si>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</si>
  <si>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</si>
  <si>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</si>
  <si>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</si>
  <si>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</si>
  <si>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</si>
  <si>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</si>
  <si>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</si>
  <si>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</si>
  <si>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</si>
  <si>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</si>
  <si>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</si>
  <si>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</si>
  <si>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</si>
  <si>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</si>
  <si>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</si>
  <si>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</si>
  <si>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</si>
  <si>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</si>
  <si>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</si>
  <si>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</si>
  <si>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</si>
  <si>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</si>
  <si>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</si>
  <si>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</si>
  <si>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</si>
  <si>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</si>
  <si>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</si>
  <si>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</si>
  <si>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</si>
  <si>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</si>
  <si>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</si>
  <si>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</si>
  <si>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</si>
  <si>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</si>
  <si>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</si>
  <si>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</si>
  <si>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</si>
  <si>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</si>
  <si>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</si>
  <si>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</si>
  <si>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</si>
  <si>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</si>
  <si>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</si>
  <si>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</si>
  <si>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</si>
  <si>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</si>
  <si>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</si>
  <si>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</si>
  <si>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</si>
  <si>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</si>
  <si>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</si>
  <si>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</si>
  <si>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</si>
  <si>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</si>
  <si>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</si>
  <si>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</si>
  <si>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</si>
  <si>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</si>
  <si>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</si>
  <si>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</si>
  <si>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</si>
  <si>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</si>
  <si>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</si>
  <si>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</si>
  <si>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</si>
  <si>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</si>
  <si>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</si>
  <si>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</si>
  <si>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</si>
  <si>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</si>
  <si>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</si>
  <si>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</si>
  <si>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</si>
  <si>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</si>
  <si>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</si>
  <si>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</si>
  <si>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</si>
  <si>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</si>
  <si>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</si>
  <si>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</si>
  <si>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</si>
  <si>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</si>
  <si>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</si>
  <si>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</si>
  <si>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</si>
  <si>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</si>
  <si>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</si>
  <si>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</si>
  <si>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</si>
  <si>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</si>
  <si>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</si>
  <si>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</si>
  <si>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</si>
  <si>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</si>
  <si>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</si>
  <si>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</si>
  <si>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</si>
  <si>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</si>
  <si>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</si>
  <si>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</si>
  <si>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</si>
  <si>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</si>
  <si>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</si>
  <si>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</si>
  <si>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</si>
  <si>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</si>
  <si>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</si>
  <si>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</si>
  <si>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</si>
  <si>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</si>
  <si>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</si>
  <si>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</si>
  <si>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</si>
  <si>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</si>
  <si>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</si>
  <si>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</si>
  <si>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</si>
  <si>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</si>
  <si>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</si>
  <si>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</si>
  <si>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</si>
  <si>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</si>
  <si>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</si>
  <si>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</si>
  <si>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</si>
  <si>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</si>
  <si>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</si>
  <si>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</si>
  <si>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</si>
  <si>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</si>
  <si>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</si>
  <si>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</si>
  <si>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</si>
  <si>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</si>
  <si>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</si>
  <si>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</si>
  <si>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</si>
  <si>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</si>
  <si>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</si>
  <si>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</si>
  <si>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</si>
  <si>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</si>
  <si>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</si>
  <si>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</si>
  <si>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</si>
  <si>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</si>
  <si>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</si>
  <si>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</si>
  <si>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</si>
  <si>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</si>
  <si>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</si>
  <si>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</si>
  <si>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</si>
  <si>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</si>
  <si>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</si>
  <si>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</si>
  <si>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</si>
  <si>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</si>
  <si>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</si>
  <si>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</si>
  <si>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</si>
  <si>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</si>
  <si>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</si>
  <si>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</si>
  <si>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</si>
  <si>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</si>
  <si>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</si>
  <si>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</si>
  <si>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</si>
  <si>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</si>
  <si>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</si>
  <si>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</si>
  <si>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</si>
  <si>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</si>
  <si>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</si>
  <si>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</si>
  <si>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</si>
  <si>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</si>
  <si>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</si>
  <si>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</si>
  <si>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</si>
  <si>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</si>
  <si>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</si>
  <si>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</si>
  <si>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</si>
  <si>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</si>
  <si>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</si>
  <si>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</si>
  <si>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</si>
  <si>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</si>
  <si>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</si>
  <si>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</si>
  <si>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</si>
  <si>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</si>
  <si>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</si>
  <si>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</si>
  <si>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</si>
  <si>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</si>
  <si>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</si>
  <si>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</si>
  <si>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</si>
  <si>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</si>
  <si>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</si>
  <si>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</si>
  <si>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</si>
  <si>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</si>
  <si>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</si>
  <si>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</si>
  <si>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</si>
  <si>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</si>
  <si>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</si>
  <si>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</si>
  <si>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</si>
  <si>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</si>
  <si>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</si>
  <si>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</si>
  <si>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</si>
  <si>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</si>
  <si>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</si>
  <si>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</si>
  <si>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</si>
  <si>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</si>
  <si>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</si>
  <si>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</si>
  <si>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</si>
  <si>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</si>
  <si>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</si>
  <si>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</si>
  <si>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</si>
  <si>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</si>
  <si>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</si>
  <si>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</si>
  <si>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</si>
  <si>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</si>
  <si>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</si>
  <si>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</si>
  <si>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</si>
  <si>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</si>
  <si>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</si>
  <si>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</si>
  <si>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</si>
  <si>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</si>
  <si>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</si>
  <si>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</si>
  <si>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</si>
  <si>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</si>
  <si>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</si>
  <si>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</si>
  <si>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</si>
  <si>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</si>
  <si>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</si>
  <si>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</si>
  <si>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</si>
  <si>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</si>
  <si>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</si>
  <si>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</si>
  <si>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</si>
  <si>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</si>
  <si>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</si>
  <si>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</si>
  <si>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</si>
  <si>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</si>
  <si>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</si>
  <si>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</si>
  <si>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</si>
  <si>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</si>
  <si>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</si>
  <si>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</si>
  <si>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</si>
  <si>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</si>
  <si>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</si>
  <si>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</si>
  <si>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</si>
  <si>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</si>
  <si>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</si>
  <si>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</si>
  <si>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</si>
  <si>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</si>
  <si>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</si>
  <si>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</si>
  <si>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</si>
  <si>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</si>
  <si>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</si>
  <si>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</si>
  <si>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</si>
  <si>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</si>
  <si>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</si>
  <si>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</si>
  <si>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</si>
  <si>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</si>
  <si>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</si>
  <si>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</si>
  <si>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</si>
  <si>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</si>
  <si>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</si>
  <si>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</si>
  <si>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</si>
  <si>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</si>
  <si>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</si>
  <si>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</si>
  <si>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</si>
  <si>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</si>
  <si>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</si>
  <si>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</si>
  <si>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</si>
  <si>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</si>
  <si>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</si>
  <si>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</si>
  <si>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</si>
  <si>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</si>
  <si>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</si>
  <si>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</si>
  <si>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</si>
  <si>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</si>
  <si>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</si>
  <si>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</si>
  <si>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</si>
  <si>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</si>
  <si>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</si>
  <si>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</si>
  <si>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</si>
  <si>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</si>
  <si>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</si>
  <si>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</si>
  <si>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</si>
  <si>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</si>
  <si>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</si>
  <si>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</si>
  <si>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</si>
  <si>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</si>
  <si>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</si>
  <si>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</si>
  <si>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</si>
  <si>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</si>
  <si>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</si>
  <si>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</si>
  <si>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</si>
  <si>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</si>
  <si>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</si>
  <si>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</si>
  <si>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</si>
  <si>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</si>
  <si>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</si>
  <si>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</si>
  <si>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</si>
  <si>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</si>
  <si>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</si>
  <si>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</si>
  <si>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</si>
  <si>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</si>
  <si>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</si>
  <si>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</si>
  <si>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</si>
  <si>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</si>
  <si>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</si>
  <si>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</si>
  <si>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</si>
  <si>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</si>
  <si>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</si>
  <si>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</si>
  <si>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</si>
  <si>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</si>
  <si>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</si>
  <si>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</si>
  <si>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</si>
  <si>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</si>
  <si>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</si>
  <si>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</si>
  <si>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</si>
  <si>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</si>
  <si>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</si>
  <si>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</si>
  <si>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</si>
  <si>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</si>
  <si>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</si>
  <si>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</si>
  <si>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</si>
  <si>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</si>
  <si>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</si>
  <si>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</si>
  <si>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</si>
  <si>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</si>
  <si>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</si>
  <si>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</si>
  <si>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</si>
  <si>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</si>
  <si>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</si>
  <si>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</si>
  <si>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</si>
  <si>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</si>
  <si>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</si>
  <si>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</si>
  <si>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</si>
  <si>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</si>
  <si>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</si>
  <si>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</si>
  <si>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</si>
  <si>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</si>
  <si>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</si>
  <si>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</si>
  <si>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</si>
  <si>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</si>
  <si>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</si>
  <si>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</si>
  <si>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</si>
  <si>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</si>
  <si>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</si>
  <si>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</si>
  <si>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</si>
  <si>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</si>
  <si>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</si>
  <si>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</si>
  <si>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</si>
  <si>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</si>
  <si>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</si>
  <si>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</si>
  <si>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</si>
  <si>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</si>
  <si>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</si>
  <si>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</si>
  <si>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</si>
  <si>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</si>
  <si>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</si>
  <si>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</si>
  <si>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</si>
  <si>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</si>
  <si>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</si>
  <si>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</si>
  <si>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</si>
  <si>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</si>
  <si>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</si>
  <si>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</si>
  <si>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</si>
  <si>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</si>
  <si>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</si>
  <si>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</si>
  <si>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</si>
  <si>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</si>
  <si>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</si>
  <si>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</si>
  <si>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</si>
  <si>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</si>
  <si>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</si>
  <si>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</si>
  <si>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</si>
  <si>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</si>
  <si>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</si>
  <si>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</si>
  <si>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</si>
  <si>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</si>
  <si>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</si>
  <si>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</si>
  <si>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</si>
  <si>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</si>
  <si>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</si>
  <si>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</si>
  <si>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</si>
  <si>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</si>
  <si>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</si>
  <si>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</si>
  <si>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</si>
  <si>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</si>
  <si>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</si>
  <si>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</si>
  <si>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</si>
  <si>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</si>
  <si>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</si>
  <si>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</si>
  <si>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</si>
  <si>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</si>
  <si>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</si>
  <si>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</si>
  <si>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</si>
  <si>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</si>
  <si>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</si>
  <si>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</si>
  <si>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</si>
  <si>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</si>
  <si>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</si>
  <si>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</si>
  <si>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</si>
  <si>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</si>
  <si>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</si>
  <si>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</si>
  <si>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</si>
  <si>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</si>
  <si>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</si>
  <si>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</si>
  <si>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</si>
  <si>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</si>
  <si>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</si>
  <si>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</si>
  <si>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</si>
  <si>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</si>
  <si>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</si>
  <si>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</si>
  <si>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</si>
  <si>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</si>
  <si>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</si>
  <si>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</si>
  <si>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</si>
  <si>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</si>
  <si>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</si>
  <si>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</si>
  <si>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</si>
  <si>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</si>
  <si>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</si>
  <si>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</si>
  <si>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</si>
  <si>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</si>
  <si>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</si>
  <si>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</si>
  <si>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</si>
  <si>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</si>
  <si>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</si>
  <si>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</si>
  <si>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</si>
  <si>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</si>
  <si>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</si>
  <si>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</si>
  <si>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</si>
  <si>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</si>
  <si>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</si>
  <si>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</si>
  <si>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</si>
  <si>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</si>
  <si>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</si>
  <si>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</si>
  <si>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</si>
  <si>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</si>
  <si>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</si>
  <si>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</si>
  <si>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</si>
  <si>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</si>
  <si>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</si>
  <si>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</si>
  <si>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</si>
  <si>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</si>
  <si>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</si>
  <si>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</si>
  <si>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</si>
  <si>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</si>
  <si>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</si>
  <si>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</si>
  <si>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</si>
  <si>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</si>
  <si>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</si>
  <si>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</si>
  <si>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</si>
  <si>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</si>
  <si>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</si>
  <si>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</si>
  <si>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</si>
  <si>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</si>
  <si>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</si>
  <si>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</si>
  <si>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</si>
  <si>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</si>
  <si>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</si>
  <si>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</si>
  <si>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</si>
  <si>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</si>
  <si>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</si>
  <si>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</si>
  <si>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</si>
  <si>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</si>
  <si>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</si>
  <si>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</si>
  <si>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</si>
  <si>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</si>
  <si>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</si>
  <si>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</si>
  <si>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</si>
  <si>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</si>
  <si>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</si>
  <si>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</si>
  <si>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</si>
  <si>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</si>
  <si>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</si>
  <si>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</si>
  <si>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</si>
  <si>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</si>
  <si>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</si>
  <si>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</si>
  <si>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</si>
  <si>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</si>
  <si>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</si>
  <si>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</si>
  <si>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</si>
  <si>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</si>
  <si>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</si>
  <si>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</si>
  <si>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</si>
  <si>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</si>
  <si>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</si>
  <si>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</si>
  <si>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</si>
  <si>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</si>
  <si>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</si>
  <si>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</si>
  <si>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</si>
  <si>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</si>
  <si>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</si>
  <si>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</si>
  <si>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</si>
  <si>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</si>
  <si>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</si>
  <si>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</si>
  <si>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</si>
  <si>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</si>
  <si>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</si>
  <si>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</si>
  <si>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</si>
  <si>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</si>
  <si>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</si>
  <si>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</si>
  <si>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</si>
  <si>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</si>
  <si>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</si>
  <si>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</si>
  <si>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</si>
  <si>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</si>
  <si>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</si>
  <si>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</si>
  <si>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</si>
  <si>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</si>
  <si>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</si>
  <si>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</si>
  <si>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</si>
  <si>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</si>
  <si>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</si>
  <si>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</si>
  <si>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</si>
  <si>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</si>
  <si>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</si>
  <si>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</si>
  <si>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</si>
  <si>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</si>
  <si>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</si>
  <si>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</si>
  <si>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</si>
  <si>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</si>
  <si>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</si>
  <si>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</si>
  <si>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</si>
  <si>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</si>
  <si>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</si>
  <si>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</si>
  <si>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</si>
  <si>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</si>
  <si>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</si>
  <si>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</si>
  <si>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</si>
  <si>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</si>
  <si>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</si>
  <si>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</si>
  <si>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</si>
  <si>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</si>
  <si>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</si>
  <si>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</si>
  <si>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</si>
  <si>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</si>
  <si>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</si>
  <si>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</si>
  <si>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</si>
  <si>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</si>
  <si>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</si>
  <si>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</si>
  <si>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</si>
  <si>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</si>
  <si>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</si>
  <si>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</si>
  <si>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</si>
  <si>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</si>
  <si>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</si>
  <si>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</si>
  <si>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</si>
  <si>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</si>
  <si>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</si>
  <si>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</si>
  <si>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</si>
  <si>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</si>
  <si>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</si>
  <si>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</si>
  <si>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</si>
  <si>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</si>
  <si>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</si>
  <si>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</si>
  <si>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</si>
  <si>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</si>
  <si>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</si>
  <si>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</si>
  <si>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</si>
  <si>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</si>
  <si>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</si>
  <si>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</si>
  <si>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</si>
  <si>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</si>
  <si>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</si>
  <si>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</si>
  <si>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</si>
  <si>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</si>
  <si>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</si>
  <si>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</si>
  <si>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</si>
  <si>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</si>
  <si>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</si>
  <si>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</si>
  <si>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</si>
  <si>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</si>
  <si>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</si>
  <si>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</si>
  <si>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</si>
  <si>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</si>
  <si>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</si>
  <si>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</si>
  <si>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</si>
  <si>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</si>
  <si>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</si>
  <si>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</si>
  <si>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</si>
  <si>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</si>
  <si>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</si>
  <si>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</si>
  <si>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</si>
  <si>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</si>
  <si>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</si>
  <si>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</si>
  <si>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</si>
  <si>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</si>
  <si>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</si>
  <si>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</si>
  <si>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</si>
  <si>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</si>
  <si>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</si>
  <si>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</si>
  <si>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</si>
  <si>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</si>
  <si>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</si>
  <si>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</si>
  <si>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</si>
  <si>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</si>
  <si>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</si>
  <si>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</si>
  <si>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</si>
  <si>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</si>
  <si>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</si>
  <si>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</si>
  <si>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</si>
  <si>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</si>
  <si>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</si>
  <si>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</si>
  <si>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</si>
  <si>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</si>
  <si>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</si>
  <si>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</si>
  <si>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</si>
  <si>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</si>
  <si>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</si>
  <si>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</si>
  <si>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</si>
  <si>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</si>
  <si>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</si>
  <si>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</si>
  <si>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</si>
  <si>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</si>
  <si>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</si>
  <si>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</si>
  <si>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</si>
  <si>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</si>
  <si>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</si>
  <si>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</si>
  <si>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</si>
  <si>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</si>
  <si>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</si>
  <si>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</si>
  <si>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</si>
  <si>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</si>
  <si>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</si>
  <si>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</si>
  <si>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</si>
  <si>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</si>
  <si>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</si>
  <si>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</si>
  <si>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</si>
  <si>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</si>
  <si>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</si>
  <si>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</si>
  <si>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</si>
  <si>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</si>
  <si>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</si>
  <si>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</si>
  <si>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</si>
  <si>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</si>
  <si>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</si>
  <si>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</si>
  <si>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</si>
  <si>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</si>
  <si>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</si>
  <si>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</si>
  <si>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</si>
  <si>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</si>
  <si>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</si>
  <si>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</si>
  <si>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</si>
  <si>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</si>
  <si>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</si>
  <si>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</si>
  <si>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</si>
  <si>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</si>
  <si>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</si>
  <si>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</si>
  <si>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</si>
  <si>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</si>
  <si>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</si>
  <si>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</si>
  <si>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</si>
  <si>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</si>
  <si>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</si>
  <si>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</si>
  <si>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</si>
  <si>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</si>
  <si>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</si>
  <si>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</si>
  <si>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</si>
  <si>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</si>
  <si>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</si>
  <si>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</si>
  <si>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</si>
  <si>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</si>
  <si>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</si>
  <si>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</si>
  <si>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</si>
  <si>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</si>
  <si>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</si>
  <si>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</si>
  <si>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</si>
  <si>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</si>
  <si>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</si>
  <si>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</si>
  <si>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</si>
  <si>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</si>
  <si>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</si>
  <si>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</si>
  <si>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</si>
  <si>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</si>
  <si>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</si>
  <si>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</si>
  <si>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</si>
  <si>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</si>
  <si>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</si>
  <si>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</si>
  <si>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</si>
  <si>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</si>
  <si>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</si>
  <si>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</si>
  <si>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</si>
  <si>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</si>
  <si>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</si>
  <si>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</si>
  <si>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</si>
  <si>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</si>
  <si>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</si>
  <si>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</si>
  <si>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</si>
  <si>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</si>
  <si>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</si>
  <si>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</si>
  <si>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</si>
  <si>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</si>
  <si>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</si>
  <si>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</si>
  <si>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</si>
  <si>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</si>
  <si>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</si>
  <si>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</si>
  <si>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</si>
  <si>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</si>
  <si>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</si>
  <si>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</si>
  <si>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</si>
  <si>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</si>
  <si>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</si>
  <si>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</si>
  <si>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</si>
  <si>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</si>
  <si>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</si>
  <si>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</si>
  <si>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</si>
  <si>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</si>
  <si>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</si>
  <si>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</si>
  <si>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</si>
  <si>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</si>
  <si>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</si>
  <si>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</si>
  <si>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</si>
  <si>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</si>
  <si>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</si>
  <si>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</si>
  <si>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</si>
  <si>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</si>
  <si>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</si>
  <si>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</si>
  <si>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</si>
  <si>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</si>
  <si>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</si>
  <si>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</si>
  <si>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</si>
  <si>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</si>
  <si>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</si>
  <si>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</si>
  <si>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</si>
  <si>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</si>
  <si>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</si>
  <si>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</si>
  <si>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</si>
  <si>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</si>
  <si>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</si>
  <si>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</si>
  <si>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</si>
  <si>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</si>
  <si>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</si>
  <si>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</si>
  <si>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</si>
  <si>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</si>
  <si>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</si>
  <si>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</si>
  <si>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</si>
  <si>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</si>
  <si>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</si>
  <si>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</si>
  <si>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</si>
  <si>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</si>
  <si>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</si>
  <si>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</si>
  <si>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</si>
  <si>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</si>
  <si>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</si>
  <si>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</si>
  <si>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</si>
  <si>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</si>
  <si>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</si>
  <si>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</si>
  <si>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</si>
  <si>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</si>
  <si>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</si>
  <si>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</si>
  <si>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</si>
  <si>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</si>
  <si>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</si>
  <si>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</si>
  <si>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</si>
  <si>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</si>
  <si>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</si>
  <si>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</si>
  <si>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</si>
  <si>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</si>
  <si>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</si>
  <si>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</si>
  <si>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</si>
  <si>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</si>
  <si>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</si>
  <si>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</si>
  <si>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</si>
  <si>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</si>
  <si>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</si>
  <si>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</si>
  <si>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</si>
  <si>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</si>
  <si>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</si>
  <si>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</si>
  <si>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</si>
  <si>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</si>
  <si>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</si>
  <si>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</si>
  <si>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</si>
  <si>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</si>
  <si>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</si>
  <si>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</si>
  <si>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</si>
  <si>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</si>
  <si>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</si>
  <si>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</si>
  <si>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</si>
  <si>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</si>
  <si>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</si>
  <si>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</si>
  <si>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</si>
  <si>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</si>
  <si>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</si>
  <si>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</si>
  <si>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</si>
  <si>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</si>
  <si>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</si>
  <si>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</si>
  <si>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</si>
  <si>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</si>
  <si>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</si>
  <si>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</si>
  <si>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</si>
  <si>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</si>
  <si>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</si>
  <si>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</si>
  <si>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</si>
  <si>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</si>
  <si>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</si>
  <si>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</si>
  <si>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</si>
  <si>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</si>
  <si>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</si>
  <si>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</si>
  <si>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</si>
  <si>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</si>
  <si>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</si>
  <si>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</si>
  <si>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</si>
  <si>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</si>
  <si>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</si>
  <si>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</si>
  <si>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</si>
  <si>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</si>
  <si>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</si>
  <si>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</si>
  <si>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</si>
  <si>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</si>
  <si>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</si>
  <si>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</si>
  <si>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</si>
  <si>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</si>
  <si>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</si>
  <si>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</si>
  <si>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</si>
  <si>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</si>
  <si>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</si>
  <si>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</si>
  <si>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</si>
  <si>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</si>
  <si>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</si>
  <si>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</si>
  <si>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</si>
  <si>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</si>
  <si>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</si>
  <si>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</si>
  <si>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</si>
  <si>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</si>
  <si>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</si>
  <si>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</si>
  <si>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</si>
  <si>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</si>
  <si>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</si>
  <si>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</si>
  <si>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</si>
  <si>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</si>
  <si>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</si>
  <si>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</si>
  <si>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</si>
  <si>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</si>
  <si>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</si>
  <si>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</si>
  <si>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</si>
  <si>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</si>
  <si>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</si>
  <si>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</si>
  <si>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</si>
  <si>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</si>
  <si>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</si>
  <si>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</si>
  <si>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</si>
  <si>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</si>
  <si>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</si>
  <si>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</si>
  <si>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</si>
  <si>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</si>
  <si>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</si>
  <si>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</si>
  <si>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</si>
  <si>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</si>
  <si>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</si>
  <si>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</si>
  <si>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</si>
  <si>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</si>
  <si>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</si>
  <si>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</si>
  <si>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</si>
  <si>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</si>
  <si>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</si>
  <si>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</si>
  <si>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</si>
  <si>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</si>
  <si>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</si>
  <si>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</si>
  <si>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</si>
  <si>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</si>
  <si>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</si>
  <si>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</si>
  <si>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</si>
  <si>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</si>
  <si>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</si>
  <si>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</si>
  <si>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</si>
  <si>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</si>
  <si>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</si>
  <si>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</si>
  <si>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</si>
  <si>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</si>
  <si>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</si>
  <si>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</si>
  <si>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</si>
  <si>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</si>
  <si>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</si>
  <si>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</si>
  <si>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</si>
  <si>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</si>
  <si>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</si>
  <si>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</si>
  <si>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</si>
  <si>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</si>
  <si>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</si>
  <si>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</si>
  <si>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</si>
  <si>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</si>
  <si>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</si>
  <si>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</si>
  <si>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</si>
  <si>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</si>
  <si>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</si>
  <si>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</si>
  <si>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</si>
  <si>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</si>
  <si>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</si>
  <si>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</si>
  <si>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</si>
  <si>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</si>
  <si>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</si>
  <si>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</si>
  <si>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</si>
  <si>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</si>
  <si>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</si>
  <si>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</si>
  <si>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</si>
  <si>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</si>
  <si>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</si>
  <si>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</si>
  <si>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</si>
  <si>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</si>
  <si>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</si>
  <si>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</si>
  <si>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</si>
  <si>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</si>
  <si>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</si>
  <si>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</si>
  <si>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</si>
  <si>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</si>
  <si>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</si>
  <si>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</si>
  <si>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</si>
  <si>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</si>
  <si>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</si>
  <si>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</si>
  <si>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</si>
  <si>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</si>
  <si>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</si>
  <si>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</si>
  <si>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</si>
  <si>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</si>
  <si>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</si>
  <si>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</si>
  <si>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</si>
  <si>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</si>
  <si>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</si>
  <si>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</si>
  <si>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</si>
  <si>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</si>
  <si>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</si>
  <si>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</si>
  <si>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</si>
  <si>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</si>
  <si>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</si>
  <si>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</si>
  <si>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</si>
  <si>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</si>
  <si>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</si>
  <si>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</si>
  <si>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</si>
  <si>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</si>
  <si>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</si>
  <si>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</si>
  <si>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</si>
  <si>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</si>
  <si>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</si>
  <si>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</si>
  <si>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</si>
  <si>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</si>
  <si>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</si>
  <si>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</si>
  <si>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</si>
  <si>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</si>
  <si>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</si>
  <si>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</si>
  <si>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</si>
  <si>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</si>
  <si>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</si>
  <si>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</si>
  <si>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</si>
  <si>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</si>
  <si>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</si>
  <si>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</si>
  <si>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</si>
  <si>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</si>
  <si>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</si>
  <si>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</si>
  <si>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</si>
  <si>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</si>
  <si>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</si>
  <si>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</si>
  <si>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</si>
  <si>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</si>
  <si>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</si>
  <si>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</si>
  <si>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</si>
  <si>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</si>
  <si>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</si>
  <si>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</si>
  <si>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</si>
  <si>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</si>
  <si>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</si>
  <si>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</si>
  <si>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</si>
  <si>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</si>
  <si>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</si>
  <si>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</si>
  <si>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</si>
  <si>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</si>
  <si>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</si>
  <si>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</si>
  <si>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</si>
  <si>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</si>
  <si>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</si>
  <si>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</si>
  <si>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</si>
  <si>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</si>
  <si>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</si>
  <si>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</si>
  <si>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</si>
  <si>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</si>
  <si>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</si>
  <si>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</si>
  <si>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</si>
  <si>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</si>
  <si>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</si>
  <si>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</si>
  <si>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</si>
  <si>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</si>
  <si>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</si>
  <si>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</si>
  <si>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</si>
  <si>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</si>
  <si>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</si>
  <si>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</si>
  <si>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</si>
  <si>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</si>
  <si>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</si>
  <si>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</si>
  <si>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</si>
  <si>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</si>
  <si>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</si>
  <si>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</si>
  <si>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</si>
  <si>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</si>
  <si>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</si>
  <si>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</si>
  <si>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</si>
  <si>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</si>
  <si>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</si>
  <si>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</si>
  <si>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</si>
  <si>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</si>
  <si>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</si>
  <si>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</si>
  <si>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</si>
  <si>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</si>
  <si>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</si>
  <si>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</si>
  <si>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</si>
  <si>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</si>
  <si>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</si>
  <si>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</si>
  <si>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</si>
  <si>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</si>
  <si>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</si>
  <si>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</si>
  <si>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</si>
  <si>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</si>
  <si>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</si>
  <si>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</si>
  <si>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</si>
  <si>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</si>
  <si>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</si>
  <si>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</si>
  <si>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</si>
  <si>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</si>
  <si>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</si>
  <si>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</si>
  <si>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</si>
  <si>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</si>
  <si>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</si>
  <si>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</si>
  <si>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</si>
  <si>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</si>
  <si>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</si>
  <si>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</si>
  <si>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</si>
  <si>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</si>
  <si>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</si>
  <si>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</si>
  <si>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</si>
  <si>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</si>
  <si>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</si>
  <si>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</si>
  <si>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</si>
  <si>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</si>
  <si>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</si>
  <si>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</si>
  <si>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</si>
  <si>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</si>
  <si>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</si>
  <si>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</si>
  <si>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</si>
  <si>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</si>
  <si>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</si>
  <si>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</si>
  <si>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</si>
  <si>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</si>
  <si>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</si>
  <si>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</si>
  <si>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</si>
  <si>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</si>
  <si>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</si>
  <si>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</si>
  <si>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</si>
  <si>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</si>
  <si>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</si>
  <si>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</si>
  <si>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</si>
  <si>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</si>
  <si>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</si>
  <si>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</si>
  <si>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</si>
  <si>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</si>
  <si>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</si>
  <si>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</si>
  <si>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</si>
  <si>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</si>
  <si>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</si>
  <si>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</si>
  <si>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</si>
  <si>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</si>
  <si>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</si>
  <si>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</si>
  <si>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</si>
  <si>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</si>
  <si>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</si>
  <si>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</si>
  <si>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</si>
  <si>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</si>
  <si>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</si>
  <si>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</si>
  <si>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</si>
  <si>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</si>
  <si>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</si>
  <si>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</si>
  <si>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</si>
  <si>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</si>
  <si>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</si>
  <si>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</si>
  <si>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</si>
  <si>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</si>
  <si>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</si>
  <si>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</si>
  <si>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</si>
  <si>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</si>
  <si>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</si>
  <si>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</si>
  <si>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</si>
  <si>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</si>
  <si>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</si>
  <si>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</si>
  <si>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</si>
  <si>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</si>
  <si>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</si>
  <si>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</si>
  <si>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</si>
  <si>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</si>
  <si>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</si>
  <si>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</si>
  <si>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</si>
  <si>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</si>
  <si>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</si>
  <si>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</si>
  <si>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</si>
  <si>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</si>
  <si>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</si>
  <si>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</si>
  <si>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</si>
  <si>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</si>
  <si>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</si>
  <si>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</si>
  <si>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</si>
  <si>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</si>
  <si>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</si>
  <si>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</si>
  <si>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</si>
  <si>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</si>
  <si>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</si>
  <si>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</si>
  <si>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</si>
  <si>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</si>
  <si>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</si>
  <si>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</si>
  <si>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</si>
  <si>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</si>
  <si>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</si>
  <si>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</si>
  <si>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</si>
  <si>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</si>
  <si>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</si>
  <si>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</si>
  <si>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</si>
  <si>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</si>
  <si>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</si>
  <si>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</si>
  <si>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</si>
  <si>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</si>
  <si>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</si>
  <si>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</si>
  <si>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</si>
  <si>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</si>
  <si>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</si>
  <si>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</si>
  <si>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</si>
  <si>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</si>
  <si>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</si>
  <si>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</si>
  <si>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</si>
  <si>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</si>
  <si>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</si>
  <si>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</si>
  <si>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</si>
  <si>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</si>
  <si>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</si>
  <si>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</si>
  <si>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</si>
  <si>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</si>
  <si>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</si>
  <si>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</si>
  <si>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</si>
  <si>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</si>
  <si>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</si>
  <si>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</si>
  <si>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</si>
  <si>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</si>
  <si>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</si>
  <si>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</si>
  <si>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</si>
  <si>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</si>
  <si>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</si>
  <si>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</si>
  <si>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</si>
  <si>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</si>
  <si>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</si>
  <si>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</si>
  <si>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</si>
  <si>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</si>
  <si>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</si>
  <si>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</si>
  <si>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</si>
  <si>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</si>
  <si>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</si>
  <si>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</si>
  <si>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</si>
  <si>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</si>
  <si>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</si>
  <si>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</si>
  <si>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</si>
  <si>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</si>
  <si>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</si>
  <si>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</si>
  <si>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</si>
  <si>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</si>
  <si>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</si>
  <si>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</si>
  <si>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</si>
  <si>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</si>
  <si>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</si>
  <si>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</si>
  <si>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</si>
  <si>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</si>
  <si>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</si>
  <si>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</si>
  <si>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</si>
  <si>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</si>
  <si>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</si>
  <si>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</si>
  <si>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</si>
  <si>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</si>
  <si>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</si>
  <si>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</si>
  <si>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</si>
  <si>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</si>
  <si>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</si>
  <si>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</si>
  <si>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</si>
  <si>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</si>
  <si>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</si>
  <si>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</si>
  <si>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</si>
  <si>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</si>
  <si>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</si>
  <si>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</si>
  <si>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</si>
  <si>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</si>
  <si>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</si>
  <si>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</si>
  <si>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</si>
  <si>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</si>
  <si>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</si>
  <si>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</si>
  <si>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</si>
  <si>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</si>
  <si>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</si>
  <si>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</si>
  <si>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</si>
  <si>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</si>
  <si>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</si>
  <si>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</si>
  <si>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</si>
  <si>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</si>
  <si>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</si>
  <si>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</si>
  <si>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</si>
  <si>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</si>
  <si>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</si>
  <si>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</si>
  <si>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</si>
  <si>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</si>
  <si>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</si>
  <si>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</si>
  <si>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</si>
  <si>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</si>
  <si>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</si>
  <si>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</si>
  <si>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</si>
  <si>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</si>
  <si>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</si>
  <si>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</si>
  <si>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</si>
  <si>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</si>
  <si>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</si>
  <si>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</si>
  <si>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</si>
  <si>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</si>
  <si>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</si>
  <si>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</si>
  <si>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</si>
  <si>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</si>
  <si>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</si>
  <si>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</si>
  <si>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</si>
  <si>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</si>
  <si>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</si>
  <si>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</si>
  <si>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</si>
  <si>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</si>
  <si>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</si>
  <si>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</si>
  <si>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</si>
  <si>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</si>
  <si>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</si>
  <si>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</si>
  <si>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</si>
  <si>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</si>
  <si>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</si>
  <si>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</si>
  <si>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</si>
  <si>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</si>
  <si>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</si>
  <si>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</si>
  <si>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</si>
  <si>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</si>
  <si>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</si>
  <si>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</si>
  <si>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</si>
  <si>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</si>
  <si>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</si>
  <si>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</si>
  <si>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</si>
  <si>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</si>
  <si>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</si>
  <si>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</si>
  <si>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</si>
  <si>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</si>
  <si>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</si>
  <si>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</si>
  <si>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</si>
  <si>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</si>
  <si>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</si>
  <si>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</si>
  <si>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</si>
  <si>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</si>
  <si>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</si>
  <si>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</si>
  <si>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</si>
  <si>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</si>
  <si>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</si>
  <si>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</si>
  <si>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</si>
  <si>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</si>
  <si>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</si>
  <si>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</si>
  <si>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</si>
  <si>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</si>
  <si>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</si>
  <si>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</si>
  <si>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</si>
  <si>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</si>
  <si>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</si>
  <si>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</si>
  <si>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</si>
  <si>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</si>
  <si>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</si>
  <si>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</si>
  <si>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</si>
  <si>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</si>
  <si>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</si>
  <si>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</si>
  <si>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</si>
  <si>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</si>
  <si>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</si>
  <si>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</si>
  <si>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</si>
  <si>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</si>
  <si>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</si>
  <si>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</si>
  <si>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</si>
  <si>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</si>
  <si>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</si>
  <si>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</si>
  <si>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</si>
  <si>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</si>
  <si>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</si>
  <si>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</si>
  <si>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</si>
  <si>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</si>
  <si>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</si>
  <si>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</si>
  <si>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</si>
  <si>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</si>
  <si>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</si>
  <si>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</si>
  <si>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</si>
  <si>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</si>
  <si>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</si>
  <si>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</si>
  <si>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</si>
  <si>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</si>
  <si>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</si>
  <si>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</si>
  <si>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</si>
  <si>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</si>
  <si>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</si>
  <si>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</si>
  <si>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</si>
  <si>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</si>
  <si>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</si>
  <si>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</si>
  <si>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</si>
  <si>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</si>
  <si>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</si>
  <si>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</si>
  <si>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</si>
  <si>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</si>
  <si>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</si>
  <si>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</si>
  <si>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</si>
  <si>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</si>
  <si>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</si>
  <si>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</si>
  <si>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</si>
  <si>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</si>
  <si>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</si>
  <si>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</si>
  <si>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</si>
  <si>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</si>
  <si>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</si>
  <si>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</si>
  <si>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</si>
  <si>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</si>
  <si>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</si>
  <si>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</si>
  <si>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</si>
  <si>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</si>
  <si>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</si>
  <si>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</si>
  <si>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</si>
  <si>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</si>
  <si>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</si>
  <si>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</si>
  <si>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</si>
  <si>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</si>
  <si>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</si>
  <si>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</si>
  <si>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</si>
  <si>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</si>
  <si>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</si>
  <si>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</si>
  <si>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</si>
  <si>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</si>
  <si>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</si>
  <si>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</si>
  <si>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</si>
  <si>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</si>
  <si>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</si>
  <si>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</si>
  <si>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</si>
  <si>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</si>
  <si>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</si>
  <si>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</si>
  <si>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</si>
  <si>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</si>
  <si>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</si>
  <si>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</si>
  <si>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</si>
  <si>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</si>
  <si>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</si>
  <si>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</si>
  <si>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</si>
  <si>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</si>
  <si>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</si>
  <si>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</si>
  <si>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</si>
  <si>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</si>
  <si>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</si>
  <si>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</si>
  <si>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</si>
  <si>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</si>
  <si>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</si>
  <si>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</si>
  <si>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</si>
  <si>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</si>
  <si>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</si>
  <si>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</si>
  <si>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</si>
  <si>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</si>
  <si>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</si>
  <si>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</si>
  <si>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</si>
  <si>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</si>
  <si>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</si>
  <si>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</si>
  <si>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</si>
  <si>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</si>
  <si>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</si>
  <si>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</si>
  <si>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</si>
  <si>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</si>
  <si>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</si>
  <si>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</si>
  <si>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</si>
  <si>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</si>
  <si>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</si>
  <si>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</si>
  <si>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</si>
  <si>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</si>
  <si>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</si>
  <si>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</si>
  <si>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</si>
  <si>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</si>
  <si>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</si>
  <si>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</si>
  <si>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</si>
  <si>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</si>
  <si>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</si>
  <si>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</si>
  <si>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</si>
  <si>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</si>
  <si>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</si>
  <si>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</si>
  <si>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</si>
  <si>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</si>
  <si>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</si>
  <si>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</si>
  <si>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</si>
  <si>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</si>
  <si>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</si>
  <si>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</si>
  <si>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</si>
  <si>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</si>
  <si>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</si>
  <si>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</si>
  <si>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</si>
  <si>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</si>
  <si>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</si>
  <si>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</si>
  <si>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</si>
  <si>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</si>
  <si>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</si>
  <si>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</si>
  <si>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</si>
  <si>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</si>
  <si>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</si>
  <si>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</si>
  <si>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</si>
  <si>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</si>
  <si>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</si>
  <si>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</si>
  <si>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</si>
  <si>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</si>
  <si>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</si>
  <si>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</si>
  <si>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</si>
  <si>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</si>
  <si>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</si>
  <si>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</si>
  <si>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</si>
  <si>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</si>
  <si>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</si>
  <si>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</si>
  <si>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</si>
  <si>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</si>
  <si>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</si>
  <si>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</si>
  <si>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</si>
  <si>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</si>
  <si>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</si>
  <si>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</si>
  <si>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</si>
  <si>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</si>
  <si>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</si>
  <si>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</si>
  <si>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</si>
  <si>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</si>
  <si>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</si>
  <si>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</si>
  <si>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</si>
  <si>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</si>
  <si>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</si>
  <si>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</si>
  <si>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</si>
  <si>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</si>
  <si>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</si>
  <si>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</si>
  <si>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</si>
  <si>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</si>
  <si>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</si>
  <si>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</si>
  <si>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</si>
  <si>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</si>
  <si>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</si>
  <si>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</si>
  <si>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</si>
  <si>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</si>
  <si>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</si>
  <si>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</si>
  <si>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</si>
  <si>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</si>
  <si>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</si>
  <si>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</si>
  <si>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</si>
  <si>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</si>
  <si>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</si>
  <si>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</si>
  <si>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</si>
  <si>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</si>
  <si>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</si>
  <si>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</si>
  <si>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</si>
  <si>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</si>
  <si>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</si>
  <si>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</si>
  <si>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</si>
  <si>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</si>
  <si>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</si>
  <si>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</si>
  <si>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</si>
  <si>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</si>
  <si>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</si>
  <si>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</si>
  <si>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</si>
  <si>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</si>
  <si>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</si>
  <si>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</si>
  <si>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</si>
  <si>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</si>
  <si>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</si>
  <si>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</si>
  <si>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</si>
  <si>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</si>
  <si>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</si>
  <si>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</si>
  <si>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</si>
  <si>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</si>
  <si>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</si>
  <si>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</si>
  <si>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</si>
  <si>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</si>
  <si>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</si>
  <si>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</si>
  <si>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</si>
  <si>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</si>
  <si>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</si>
  <si>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</si>
  <si>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</si>
  <si>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</si>
  <si>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</si>
  <si>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</si>
  <si>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</si>
  <si>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</si>
  <si>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</si>
  <si>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</si>
  <si>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</si>
  <si>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</si>
  <si>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</si>
  <si>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</si>
  <si>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</si>
  <si>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</si>
  <si>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</si>
  <si>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</si>
  <si>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</si>
  <si>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</si>
  <si>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</si>
  <si>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</si>
  <si>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</si>
  <si>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</si>
  <si>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</si>
  <si>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</si>
  <si>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</si>
  <si>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</si>
  <si>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</si>
  <si>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</si>
  <si>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</si>
  <si>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</si>
  <si>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</si>
  <si>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</si>
  <si>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</si>
  <si>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</si>
  <si>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</si>
  <si>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</si>
  <si>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</si>
  <si>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</si>
  <si>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</si>
  <si>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</si>
  <si>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</si>
  <si>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</si>
  <si>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</si>
  <si>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</si>
  <si>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</si>
  <si>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</si>
  <si>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</si>
  <si>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</si>
  <si>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</si>
  <si>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</si>
  <si>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</si>
  <si>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</si>
  <si>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</si>
  <si>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</si>
  <si>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</si>
  <si>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</si>
  <si>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</si>
  <si>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</si>
  <si>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</si>
  <si>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</si>
  <si>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</si>
  <si>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</si>
  <si>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</si>
  <si>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</si>
  <si>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</si>
  <si>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</si>
  <si>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</si>
  <si>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</si>
  <si>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</si>
  <si>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</si>
  <si>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</si>
  <si>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</si>
  <si>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</si>
  <si>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</si>
  <si>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</si>
  <si>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</si>
  <si>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</si>
  <si>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</si>
  <si>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</si>
  <si>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</si>
  <si>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</si>
  <si>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</si>
  <si>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</si>
  <si>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</si>
  <si>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</si>
  <si>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</si>
  <si>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</si>
  <si>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</si>
  <si>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</si>
  <si>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</si>
  <si>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</si>
  <si>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</si>
  <si>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</si>
  <si>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</si>
  <si>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</si>
  <si>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</si>
  <si>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</si>
  <si>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</si>
  <si>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</si>
  <si>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</si>
  <si>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</si>
  <si>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</si>
  <si>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</si>
  <si>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</si>
  <si>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</si>
  <si>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</si>
  <si>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</si>
  <si>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</si>
  <si>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</si>
  <si>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</si>
  <si>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</si>
  <si>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</si>
  <si>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</si>
  <si>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</si>
  <si>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</si>
  <si>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</si>
  <si>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</si>
  <si>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</si>
  <si>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</si>
  <si>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</si>
  <si>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</si>
  <si>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</si>
  <si>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</si>
  <si>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</si>
  <si>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</si>
  <si>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</si>
  <si>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</si>
  <si>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</si>
  <si>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</si>
  <si>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</si>
  <si>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</si>
  <si>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</si>
  <si>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</si>
  <si>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</si>
  <si>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</si>
  <si>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</si>
  <si>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</si>
  <si>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</si>
  <si>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</si>
  <si>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</si>
  <si>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</si>
  <si>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</si>
  <si>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</si>
  <si>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</si>
  <si>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</si>
  <si>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</si>
  <si>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</si>
  <si>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</si>
  <si>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</si>
  <si>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</si>
  <si>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</si>
  <si>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</si>
  <si>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</si>
  <si>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</si>
  <si>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</si>
  <si>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</si>
  <si>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</si>
  <si>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</si>
  <si>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</si>
  <si>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</si>
  <si>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</si>
  <si>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</si>
  <si>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</si>
  <si>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</si>
  <si>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</si>
  <si>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</si>
  <si>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</si>
  <si>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</si>
  <si>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</si>
  <si>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</si>
  <si>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</si>
  <si>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</si>
  <si>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</si>
  <si>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</si>
  <si>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</si>
  <si>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</si>
  <si>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</si>
  <si>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</si>
  <si>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</si>
  <si>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</si>
  <si>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</si>
  <si>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</si>
  <si>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</si>
  <si>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</si>
  <si>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</si>
  <si>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</si>
  <si>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</si>
  <si>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</si>
  <si>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</si>
  <si>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</si>
  <si>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</si>
  <si>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</si>
  <si>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</si>
  <si>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</si>
  <si>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</si>
  <si>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</si>
  <si>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</si>
  <si>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</si>
  <si>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</si>
  <si>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</si>
  <si>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</si>
  <si>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</si>
  <si>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</si>
  <si>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</si>
  <si>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</si>
  <si>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</si>
  <si>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</si>
  <si>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</si>
  <si>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</si>
  <si>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</si>
  <si>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</si>
  <si>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</si>
  <si>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</si>
  <si>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</si>
  <si>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</si>
  <si>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</si>
  <si>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</si>
  <si>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</si>
  <si>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</si>
  <si>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</si>
  <si>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</si>
  <si>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</si>
  <si>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</si>
  <si>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</si>
  <si>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</si>
  <si>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</si>
  <si>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</si>
  <si>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</si>
  <si>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</si>
  <si>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</si>
  <si>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</si>
  <si>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</si>
  <si>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</si>
  <si>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</si>
  <si>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</si>
  <si>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</si>
  <si>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</si>
  <si>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</si>
  <si>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</si>
  <si>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</si>
  <si>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</si>
  <si>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</si>
  <si>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</si>
  <si>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</si>
  <si>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</si>
  <si>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</si>
  <si>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</si>
  <si>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</si>
  <si>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</si>
  <si>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</si>
  <si>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</si>
  <si>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</si>
  <si>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</si>
  <si>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</si>
  <si>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</si>
  <si>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</si>
  <si>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</si>
  <si>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</si>
  <si>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</si>
  <si>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</si>
  <si>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</si>
  <si>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</si>
  <si>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</si>
  <si>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</si>
  <si>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</si>
  <si>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</si>
  <si>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</si>
  <si>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</si>
  <si>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</si>
  <si>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</si>
  <si>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</si>
  <si>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</si>
  <si>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</si>
  <si>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</si>
  <si>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</si>
  <si>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</si>
  <si>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</si>
  <si>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</si>
  <si>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</si>
  <si>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</si>
  <si>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</si>
  <si>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</si>
  <si>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</si>
  <si>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</si>
  <si>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</si>
  <si>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</si>
  <si>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</si>
  <si>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</si>
  <si>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</si>
  <si>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</si>
  <si>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</si>
  <si>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</si>
  <si>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</si>
  <si>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</si>
  <si>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</si>
  <si>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</si>
  <si>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</si>
  <si>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</si>
  <si>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</si>
  <si>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</si>
  <si>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</si>
  <si>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</si>
  <si>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</si>
  <si>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</si>
  <si>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</si>
  <si>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</si>
  <si>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</si>
  <si>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</si>
  <si>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</si>
  <si>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</si>
  <si>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</si>
  <si>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</si>
  <si>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</si>
  <si>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</si>
  <si>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</si>
  <si>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</si>
  <si>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</si>
  <si>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</si>
  <si>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</si>
  <si>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</si>
  <si>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</si>
  <si>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</si>
  <si>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</si>
  <si>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</si>
  <si>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</si>
  <si>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</si>
  <si>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</si>
  <si>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</si>
  <si>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</si>
  <si>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</si>
  <si>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</si>
  <si>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</si>
  <si>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</si>
  <si>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</si>
  <si>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</si>
  <si>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</si>
  <si>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</si>
  <si>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</si>
  <si>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</si>
  <si>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</si>
  <si>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</si>
  <si>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</si>
  <si>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</si>
  <si>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</si>
  <si>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</si>
  <si>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</si>
  <si>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</si>
  <si>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</si>
  <si>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</si>
  <si>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</si>
  <si>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</si>
  <si>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</si>
  <si>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</si>
  <si>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</si>
  <si>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</si>
  <si>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</si>
  <si>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</si>
  <si>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</si>
  <si>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</si>
  <si>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</si>
  <si>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</si>
  <si>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</si>
  <si>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</si>
  <si>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</si>
  <si>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</si>
  <si>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</si>
  <si>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</si>
  <si>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</si>
  <si>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</si>
  <si>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</si>
  <si>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</si>
  <si>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</si>
  <si>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</si>
  <si>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</si>
  <si>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</si>
  <si>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</si>
  <si>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</si>
  <si>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</si>
  <si>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</si>
  <si>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</si>
  <si>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</si>
  <si>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</si>
  <si>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</si>
  <si>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</si>
  <si>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</si>
  <si>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</si>
  <si>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</si>
  <si>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</si>
  <si>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</si>
  <si>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</si>
  <si>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</si>
  <si>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</si>
  <si>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</si>
  <si>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</si>
  <si>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</si>
  <si>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</si>
  <si>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</si>
  <si>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</si>
  <si>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</si>
  <si>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</si>
  <si>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</si>
  <si>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</si>
  <si>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</si>
  <si>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</si>
  <si>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</si>
  <si>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</si>
  <si>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</si>
  <si>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</si>
  <si>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</si>
  <si>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</si>
  <si>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</si>
  <si>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</si>
  <si>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</si>
  <si>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</si>
  <si>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</si>
  <si>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</si>
  <si>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</si>
  <si>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</si>
  <si>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</si>
  <si>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</si>
  <si>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</si>
  <si>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</si>
  <si>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</si>
  <si>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</si>
  <si>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</si>
  <si>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</si>
  <si>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</si>
  <si>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</si>
  <si>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</si>
  <si>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</si>
  <si>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</si>
  <si>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</si>
  <si>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</si>
  <si>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</si>
  <si>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</si>
  <si>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</si>
  <si>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</si>
  <si>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</si>
  <si>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</si>
  <si>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</si>
  <si>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</si>
  <si>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</si>
  <si>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</si>
  <si>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</si>
  <si>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</si>
  <si>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</si>
  <si>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</si>
  <si>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</si>
  <si>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</si>
  <si>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</si>
  <si>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</si>
  <si>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</si>
  <si>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</si>
  <si>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</si>
  <si>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</si>
  <si>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</si>
  <si>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</si>
  <si>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</si>
  <si>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</si>
  <si>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</si>
  <si>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</si>
  <si>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</si>
  <si>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</si>
  <si>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</si>
  <si>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</si>
  <si>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</si>
  <si>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</si>
  <si>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</si>
  <si>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</si>
  <si>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</si>
  <si>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</si>
  <si>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</si>
  <si>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</si>
  <si>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</si>
  <si>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</si>
  <si>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</si>
  <si>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</si>
  <si>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</si>
  <si>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</si>
  <si>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</si>
  <si>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</si>
  <si>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</si>
  <si>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</si>
  <si>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</si>
  <si>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</si>
  <si>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</si>
  <si>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</si>
  <si>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</si>
  <si>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</si>
  <si>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</si>
  <si>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</si>
  <si>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</si>
  <si>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</si>
  <si>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</si>
  <si>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</si>
  <si>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</si>
  <si>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</si>
  <si>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</si>
  <si>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</si>
  <si>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</si>
  <si>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</si>
  <si>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</si>
  <si>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</si>
  <si>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</si>
  <si>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</si>
  <si>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</si>
  <si>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</si>
  <si>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</si>
  <si>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</si>
  <si>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</si>
  <si>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</si>
  <si>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</si>
  <si>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</si>
  <si>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</si>
  <si>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</si>
  <si>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</si>
  <si>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</si>
  <si>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</si>
  <si>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</si>
  <si>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</si>
  <si>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</si>
  <si>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</si>
  <si>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</si>
  <si>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</si>
  <si>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</si>
  <si>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</si>
  <si>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</si>
  <si>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</si>
  <si>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</si>
  <si>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</si>
  <si>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</si>
  <si>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</si>
  <si>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</si>
  <si>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</si>
  <si>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</si>
  <si>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</si>
  <si>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</si>
  <si>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</si>
  <si>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</si>
  <si>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</si>
  <si>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</si>
  <si>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</si>
  <si>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</si>
  <si>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</si>
  <si>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</si>
  <si>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</si>
  <si>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</si>
  <si>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</si>
  <si>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</si>
  <si>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</si>
  <si>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</si>
  <si>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</si>
  <si>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</si>
  <si>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</si>
  <si>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</si>
  <si>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</si>
  <si>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</si>
  <si>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</si>
  <si>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</si>
  <si>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</si>
  <si>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</si>
  <si>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</si>
  <si>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</si>
  <si>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</si>
  <si>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</si>
  <si>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</si>
  <si>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</si>
  <si>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</si>
  <si>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</si>
  <si>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</si>
  <si>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</si>
  <si>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</si>
  <si>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</si>
  <si>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</si>
  <si>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</si>
  <si>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</si>
  <si>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</si>
  <si>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</si>
  <si>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</si>
  <si>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</si>
  <si>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</si>
  <si>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</si>
  <si>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</si>
  <si>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</si>
  <si>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</si>
  <si>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</si>
  <si>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</si>
  <si>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</si>
  <si>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</si>
  <si>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</si>
  <si>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</si>
  <si>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</si>
  <si>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</si>
  <si>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</si>
  <si>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</si>
  <si>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</si>
  <si>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</si>
  <si>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</si>
  <si>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</si>
  <si>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</si>
  <si>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</si>
  <si>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</si>
  <si>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</si>
  <si>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</si>
  <si>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</si>
  <si>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</si>
  <si>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</si>
  <si>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</si>
  <si>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</si>
  <si>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</si>
  <si>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</si>
  <si>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</si>
  <si>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</si>
  <si>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</si>
  <si>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</si>
  <si>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</si>
  <si>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</si>
  <si>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</si>
  <si>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</si>
  <si>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</si>
  <si>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</si>
  <si>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</si>
  <si>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</si>
  <si>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</si>
  <si>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</si>
  <si>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</si>
  <si>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</si>
  <si>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</si>
  <si>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</si>
  <si>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</si>
  <si>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</si>
  <si>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</si>
  <si>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</si>
  <si>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</si>
  <si>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</si>
  <si>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</si>
  <si>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</si>
  <si>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</si>
  <si>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</si>
  <si>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</si>
  <si>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</si>
  <si>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</si>
  <si>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</si>
  <si>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</si>
  <si>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</si>
  <si>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</si>
  <si>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</si>
  <si>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</si>
  <si>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</si>
  <si>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</si>
  <si>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</si>
  <si>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</si>
  <si>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</si>
  <si>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</si>
  <si>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</si>
  <si>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</si>
  <si>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</si>
  <si>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</si>
  <si>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</si>
  <si>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</si>
  <si>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</si>
  <si>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</si>
  <si>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</si>
  <si>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</si>
  <si>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</si>
  <si>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</si>
  <si>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</si>
  <si>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</si>
  <si>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</si>
  <si>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</si>
  <si>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</si>
  <si>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</si>
  <si>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</si>
  <si>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</si>
  <si>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</si>
  <si>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</si>
  <si>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</si>
  <si>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</si>
  <si>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</si>
  <si>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</si>
  <si>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</si>
  <si>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</si>
  <si>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</si>
  <si>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</si>
  <si>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</si>
  <si>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</si>
  <si>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</si>
  <si>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</si>
  <si>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</si>
  <si>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</si>
  <si>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</si>
  <si>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</si>
  <si>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</si>
  <si>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</si>
  <si>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</si>
  <si>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</si>
  <si>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</si>
  <si>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</si>
  <si>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</si>
  <si>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</si>
  <si>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</si>
  <si>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</si>
  <si>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</si>
  <si>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</si>
  <si>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</si>
  <si>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</si>
  <si>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</si>
  <si>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</si>
  <si>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</si>
  <si>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</si>
  <si>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</si>
  <si>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</si>
  <si>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</si>
  <si>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</si>
  <si>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</si>
  <si>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</si>
  <si>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</si>
  <si>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</si>
  <si>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</si>
  <si>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</si>
  <si>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</si>
  <si>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</si>
  <si>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</si>
  <si>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</si>
  <si>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</si>
  <si>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</si>
  <si>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</si>
  <si>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</si>
  <si>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</si>
  <si>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</si>
  <si>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</si>
  <si>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</si>
  <si>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</si>
  <si>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</si>
  <si>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</si>
  <si>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</si>
  <si>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</si>
  <si>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</si>
  <si>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</si>
  <si>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</si>
  <si>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</si>
  <si>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</si>
  <si>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</si>
  <si>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</si>
  <si>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</si>
  <si>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</si>
  <si>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</si>
  <si>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</si>
  <si>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</si>
  <si>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</si>
  <si>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</si>
  <si>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</si>
  <si>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</si>
  <si>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</si>
  <si>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</si>
  <si>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</si>
  <si>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</si>
  <si>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</si>
  <si>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</si>
  <si>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</si>
  <si>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</si>
  <si>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</si>
  <si>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</si>
  <si>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</si>
  <si>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</si>
  <si>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</si>
  <si>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</si>
  <si>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</si>
  <si>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</si>
  <si>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</si>
  <si>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</si>
  <si>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</si>
  <si>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</si>
  <si>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</si>
  <si>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</si>
  <si>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</si>
  <si>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</si>
  <si>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</si>
  <si>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</si>
  <si>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</si>
  <si>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</si>
  <si>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</si>
  <si>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</si>
  <si>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</si>
  <si>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</si>
  <si>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</si>
  <si>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</si>
  <si>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</si>
  <si>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</si>
  <si>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</si>
  <si>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</si>
  <si>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</si>
  <si>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</si>
  <si>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</si>
  <si>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</si>
  <si>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</si>
  <si>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</si>
  <si>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</si>
  <si>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</si>
  <si>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</si>
  <si>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</si>
  <si>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</si>
  <si>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</si>
  <si>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</si>
  <si>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</si>
  <si>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</si>
  <si>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</si>
  <si>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</si>
  <si>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</si>
  <si>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</si>
  <si>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</si>
  <si>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</si>
  <si>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</si>
  <si>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</si>
  <si>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</si>
  <si>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</si>
  <si>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</si>
  <si>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</si>
  <si>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</si>
  <si>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</si>
  <si>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</si>
  <si>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</si>
  <si>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</si>
  <si>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</si>
  <si>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</si>
  <si>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</si>
  <si>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</si>
  <si>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</si>
  <si>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</si>
  <si>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</si>
  <si>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</si>
  <si>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</si>
  <si>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</si>
  <si>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</si>
  <si>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</si>
  <si>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</si>
  <si>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</si>
  <si>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</si>
  <si>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</si>
  <si>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</si>
  <si>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</si>
  <si>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</si>
  <si>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</si>
  <si>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</si>
  <si>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</si>
  <si>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</si>
  <si>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</si>
  <si>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</si>
  <si>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</si>
  <si>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</si>
  <si>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</si>
  <si>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</si>
  <si>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</si>
  <si>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</si>
  <si>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</si>
  <si>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</si>
  <si>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</si>
  <si>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</si>
  <si>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</si>
  <si>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</si>
  <si>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</si>
  <si>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</si>
  <si>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</si>
  <si>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</si>
  <si>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</si>
  <si>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</si>
  <si>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</si>
  <si>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</si>
  <si>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</si>
  <si>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</si>
  <si>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</si>
  <si>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</si>
  <si>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</si>
  <si>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</si>
  <si>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</si>
  <si>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</si>
  <si>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</si>
  <si>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</si>
  <si>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</si>
  <si>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</si>
  <si>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</si>
  <si>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</si>
  <si>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</si>
  <si>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</si>
  <si>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</si>
  <si>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</si>
  <si>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</si>
  <si>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</si>
  <si>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</si>
  <si>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</si>
  <si>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</si>
  <si>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</si>
  <si>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</si>
  <si>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</si>
  <si>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</si>
  <si>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</si>
  <si>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</si>
  <si>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</si>
  <si>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</si>
  <si>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</si>
  <si>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</si>
  <si>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</si>
  <si>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</si>
  <si>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</si>
  <si>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</si>
  <si>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</si>
  <si>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</si>
  <si>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</si>
  <si>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</si>
  <si>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</si>
  <si>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</si>
  <si>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</si>
  <si>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</si>
  <si>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</si>
  <si>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</si>
  <si>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</si>
  <si>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</si>
  <si>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</si>
  <si>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</si>
  <si>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</si>
  <si>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</si>
  <si>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</si>
  <si>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</si>
  <si>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</si>
  <si>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</si>
  <si>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</si>
  <si>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</si>
  <si>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</si>
  <si>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</si>
  <si>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</si>
  <si>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</si>
  <si>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</si>
  <si>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</si>
  <si>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</si>
  <si>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</si>
  <si>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</si>
  <si>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</si>
  <si>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</si>
  <si>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</si>
  <si>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</si>
  <si>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</si>
  <si>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</si>
  <si>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</si>
  <si>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</si>
  <si>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</si>
  <si>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</si>
  <si>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</si>
  <si>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</si>
  <si>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</si>
  <si>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</si>
  <si>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</si>
  <si>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</si>
  <si>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</si>
  <si>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</si>
  <si>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</si>
  <si>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</si>
  <si>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</si>
  <si>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</si>
  <si>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</si>
  <si>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</si>
  <si>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</si>
  <si>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</si>
  <si>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</si>
  <si>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</si>
  <si>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</si>
  <si>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</si>
  <si>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</si>
  <si>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</si>
  <si>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</si>
  <si>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</si>
  <si>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</si>
  <si>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</si>
  <si>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</si>
  <si>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</si>
  <si>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</si>
  <si>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</si>
  <si>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</si>
  <si>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</si>
  <si>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</si>
  <si>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</si>
  <si>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</si>
  <si>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</si>
  <si>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</si>
  <si>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</si>
  <si>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</si>
  <si>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</si>
  <si>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</si>
  <si>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</si>
  <si>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</si>
  <si>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</si>
  <si>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</si>
  <si>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</si>
  <si>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</si>
  <si>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</si>
  <si>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</si>
  <si>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</si>
  <si>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</si>
  <si>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</si>
  <si>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</si>
  <si>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</si>
  <si>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</si>
  <si>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</si>
  <si>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</si>
  <si>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</si>
  <si>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</si>
  <si>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</si>
  <si>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</si>
  <si>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</si>
  <si>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</si>
  <si>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</si>
  <si>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</si>
  <si>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</si>
  <si>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</si>
  <si>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</si>
  <si>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</si>
  <si>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</si>
  <si>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</si>
  <si>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</si>
  <si>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</si>
  <si>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</si>
  <si>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</si>
  <si>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</si>
  <si>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</si>
  <si>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</si>
  <si>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</si>
  <si>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</si>
  <si>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</si>
  <si>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</si>
  <si>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</si>
  <si>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</si>
  <si>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</si>
  <si>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</si>
  <si>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</si>
  <si>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</si>
  <si>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</si>
  <si>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</si>
  <si>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</si>
  <si>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</si>
  <si>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</si>
  <si>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</si>
  <si>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</si>
  <si>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</si>
  <si>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</si>
  <si>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</si>
  <si>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</si>
  <si>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</si>
  <si>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</si>
  <si>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</si>
  <si>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</si>
  <si>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</si>
  <si>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</si>
  <si>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</si>
  <si>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</si>
  <si>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</si>
  <si>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</si>
  <si>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</si>
  <si>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</si>
  <si>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</si>
  <si>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</si>
  <si>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</si>
  <si>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</si>
  <si>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</si>
  <si>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</si>
  <si>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</si>
  <si>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</si>
  <si>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</si>
  <si>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</si>
  <si>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</si>
  <si>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</si>
  <si>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</si>
  <si>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</si>
  <si>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</si>
  <si>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</si>
  <si>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</si>
  <si>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</si>
  <si>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</si>
  <si>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</si>
  <si>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</si>
  <si>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</si>
  <si>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</si>
  <si>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</si>
  <si>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</si>
  <si>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</si>
  <si>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</si>
  <si>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</si>
  <si>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</si>
  <si>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</si>
  <si>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</si>
  <si>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</si>
  <si>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</si>
  <si>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</si>
  <si>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</si>
  <si>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</si>
  <si>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</si>
  <si>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</si>
  <si>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</si>
  <si>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</si>
  <si>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</si>
  <si>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</si>
  <si>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</si>
  <si>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</si>
  <si>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</si>
  <si>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</si>
  <si>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</si>
  <si>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</si>
  <si>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</si>
  <si>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</si>
  <si>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</si>
  <si>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</si>
  <si>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</si>
  <si>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</si>
  <si>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</si>
  <si>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</si>
  <si>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</si>
  <si>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</si>
  <si>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</si>
  <si>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</si>
  <si>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</si>
  <si>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</si>
  <si>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</si>
  <si>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</si>
  <si>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</si>
  <si>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</si>
  <si>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</si>
  <si>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</si>
  <si>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</si>
  <si>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</si>
  <si>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</si>
  <si>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</si>
  <si>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</si>
  <si>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</si>
  <si>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</si>
  <si>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</si>
  <si>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</si>
  <si>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</si>
  <si>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</si>
  <si>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</si>
  <si>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</si>
  <si>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</si>
  <si>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</si>
  <si>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</si>
  <si>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</si>
  <si>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</si>
  <si>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</si>
  <si>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</si>
  <si>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</si>
  <si>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</si>
  <si>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</si>
  <si>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</si>
  <si>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</si>
  <si>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</si>
  <si>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</si>
  <si>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</si>
  <si>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</si>
  <si>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</si>
  <si>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</si>
  <si>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</si>
  <si>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</si>
  <si>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</si>
  <si>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</si>
  <si>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</si>
  <si>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</si>
  <si>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</si>
  <si>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</si>
  <si>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</si>
  <si>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</si>
  <si>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</si>
  <si>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</si>
  <si>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</si>
  <si>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</si>
  <si>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</si>
  <si>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</si>
  <si>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</si>
  <si>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</si>
  <si>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</si>
  <si>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</si>
  <si>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</si>
  <si>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</si>
  <si>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</si>
  <si>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</si>
  <si>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</si>
  <si>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</si>
  <si>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</si>
  <si>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</si>
  <si>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</si>
  <si>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</si>
  <si>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</si>
  <si>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</si>
  <si>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</si>
  <si>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</si>
  <si>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</si>
  <si>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</si>
  <si>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</si>
  <si>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</si>
  <si>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</si>
  <si>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</si>
  <si>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</si>
  <si>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</si>
  <si>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</si>
  <si>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</si>
  <si>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</si>
  <si>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</si>
  <si>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</si>
  <si>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</si>
  <si>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</si>
  <si>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</si>
  <si>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</si>
  <si>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</si>
  <si>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</si>
  <si>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</si>
  <si>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</si>
  <si>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</si>
  <si>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</si>
  <si>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</si>
  <si>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</si>
  <si>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</si>
  <si>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</si>
  <si>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</si>
  <si>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</si>
  <si>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</si>
  <si>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</si>
  <si>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</si>
  <si>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</si>
  <si>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</si>
  <si>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</si>
  <si>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</si>
  <si>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</si>
  <si>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</si>
  <si>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</si>
  <si>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</si>
  <si>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</si>
  <si>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</si>
  <si>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</si>
  <si>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</si>
  <si>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</si>
  <si>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</si>
  <si>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</si>
  <si>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</si>
  <si>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</si>
  <si>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</si>
  <si>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</si>
  <si>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</si>
  <si>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</si>
  <si>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</si>
  <si>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</si>
  <si>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</si>
  <si>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</si>
  <si>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</si>
  <si>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</si>
  <si>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</si>
  <si>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</si>
  <si>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</si>
  <si>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</si>
  <si>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</si>
  <si>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</si>
  <si>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</si>
  <si>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</si>
  <si>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</si>
  <si>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</si>
  <si>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</si>
  <si>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</si>
  <si>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</si>
  <si>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</si>
  <si>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</si>
  <si>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</si>
  <si>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</si>
  <si>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</si>
  <si>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</si>
  <si>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</si>
  <si>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</si>
  <si>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</si>
  <si>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</si>
  <si>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</si>
  <si>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</si>
  <si>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</si>
  <si>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</si>
  <si>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</si>
  <si>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</si>
  <si>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</si>
  <si>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</si>
  <si>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</si>
  <si>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</si>
  <si>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</si>
  <si>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</si>
  <si>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</si>
  <si>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</si>
  <si>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</si>
  <si>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</si>
  <si>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</si>
  <si>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</si>
  <si>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</si>
  <si>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</si>
  <si>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</si>
  <si>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</si>
  <si>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</si>
  <si>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</si>
  <si>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</si>
  <si>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</si>
  <si>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</si>
  <si>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</si>
  <si>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</si>
  <si>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</si>
  <si>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</si>
  <si>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</si>
  <si>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</si>
  <si>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</si>
  <si>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</si>
  <si>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</si>
  <si>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</si>
  <si>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</si>
  <si>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</si>
  <si>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</si>
  <si>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</si>
  <si>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</si>
  <si>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</si>
  <si>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</si>
  <si>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</si>
  <si>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</si>
  <si>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</si>
  <si>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</si>
  <si>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</si>
  <si>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</si>
  <si>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</si>
  <si>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</si>
  <si>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</si>
  <si>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</si>
  <si>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</si>
  <si>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</si>
  <si>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</si>
  <si>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</si>
  <si>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</si>
  <si>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</si>
  <si>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</si>
  <si>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</si>
  <si>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</si>
  <si>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</si>
  <si>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</si>
  <si>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</si>
  <si>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</si>
  <si>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</si>
  <si>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</si>
  <si>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</si>
  <si>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</si>
  <si>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</si>
  <si>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</si>
  <si>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</si>
  <si>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</si>
  <si>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</si>
  <si>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</si>
  <si>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</si>
  <si>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</si>
  <si>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</si>
  <si>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</si>
  <si>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</si>
  <si>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</si>
  <si>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</si>
  <si>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</si>
  <si>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</si>
  <si>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</si>
  <si>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</si>
  <si>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</si>
  <si>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</si>
  <si>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</si>
  <si>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</si>
  <si>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</si>
  <si>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</si>
  <si>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</si>
  <si>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</si>
  <si>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</si>
  <si>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</si>
  <si>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</si>
  <si>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</si>
  <si>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</si>
  <si>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</si>
  <si>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</si>
  <si>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</si>
  <si>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</si>
  <si>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</si>
  <si>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</si>
  <si>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</si>
  <si>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</si>
  <si>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</si>
  <si>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</si>
  <si>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</si>
  <si>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</si>
  <si>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</si>
  <si>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</si>
  <si>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</si>
  <si>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</si>
  <si>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</si>
  <si>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</si>
  <si>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</si>
  <si>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</si>
  <si>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</si>
  <si>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</si>
  <si>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</si>
  <si>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</si>
  <si>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</si>
  <si>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</si>
  <si>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</si>
  <si>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</si>
  <si>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</si>
  <si>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</si>
  <si>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</si>
  <si>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</si>
  <si>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</si>
  <si>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</si>
  <si>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</si>
  <si>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</si>
  <si>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</si>
  <si>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</si>
  <si>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</si>
  <si>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</si>
  <si>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</si>
  <si>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</si>
  <si>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</si>
  <si>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</si>
  <si>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</si>
  <si>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</si>
  <si>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</si>
  <si>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</si>
  <si>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</si>
  <si>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</si>
  <si>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</si>
  <si>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</si>
  <si>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</si>
  <si>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</si>
  <si>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</si>
  <si>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</si>
  <si>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</si>
  <si>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</si>
  <si>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</si>
  <si>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</si>
  <si>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</si>
  <si>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</si>
  <si>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</si>
  <si>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</si>
  <si>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</si>
  <si>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</si>
  <si>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</si>
  <si>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</si>
  <si>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</si>
  <si>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</si>
  <si>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</si>
  <si>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</si>
  <si>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</si>
  <si>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</si>
  <si>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</si>
  <si>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</si>
  <si>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</si>
  <si>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</si>
  <si>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</si>
  <si>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</si>
  <si>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</si>
  <si>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</si>
  <si>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</si>
  <si>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</si>
  <si>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</si>
  <si>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</si>
  <si>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</si>
  <si>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</si>
  <si>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</si>
  <si>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</si>
  <si>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</si>
  <si>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</si>
  <si>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</si>
  <si>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</si>
  <si>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</si>
  <si>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</si>
  <si>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</si>
  <si>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</si>
  <si>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</si>
  <si>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</si>
  <si>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</si>
  <si>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</si>
  <si>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</si>
  <si>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</si>
  <si>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</si>
  <si>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</si>
  <si>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</si>
  <si>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</si>
  <si>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</si>
  <si>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</si>
  <si>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</si>
  <si>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</si>
  <si>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</si>
  <si>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</si>
  <si>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</si>
  <si>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</si>
  <si>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</si>
  <si>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</si>
  <si>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</si>
  <si>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</si>
  <si>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</si>
  <si>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</si>
  <si>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</si>
  <si>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</si>
  <si>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</si>
  <si>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</si>
  <si>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</si>
  <si>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</si>
  <si>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</si>
  <si>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</si>
  <si>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</si>
  <si>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</si>
  <si>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</si>
  <si>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</si>
  <si>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</si>
  <si>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</si>
  <si>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</si>
  <si>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</si>
  <si>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</si>
  <si>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</si>
  <si>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</si>
  <si>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</si>
  <si>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</si>
  <si>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</si>
  <si>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</si>
  <si>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</si>
  <si>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</si>
  <si>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</si>
  <si>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</si>
  <si>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</si>
  <si>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</si>
  <si>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</si>
  <si>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</si>
  <si>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</si>
  <si>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</si>
  <si>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</si>
  <si>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</si>
  <si>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</si>
  <si>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</si>
  <si>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</si>
  <si>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</si>
  <si>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</si>
  <si>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</si>
  <si>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</si>
  <si>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</si>
  <si>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</si>
  <si>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</si>
  <si>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</si>
  <si>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</si>
  <si>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</si>
  <si>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</si>
  <si>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</si>
  <si>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</si>
  <si>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</si>
  <si>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</si>
  <si>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</si>
  <si>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</si>
  <si>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</si>
  <si>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</si>
  <si>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</si>
  <si>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</si>
  <si>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</si>
  <si>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</si>
  <si>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</si>
  <si>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</si>
  <si>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</si>
  <si>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</si>
  <si>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</si>
  <si>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</si>
  <si>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</si>
  <si>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</si>
  <si>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</si>
  <si>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</si>
  <si>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</si>
  <si>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</si>
  <si>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</si>
  <si>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</si>
  <si>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</si>
  <si>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</si>
  <si>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</si>
  <si>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</si>
  <si>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</si>
  <si>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</si>
  <si>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</si>
  <si>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</si>
  <si>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</si>
  <si>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</si>
  <si>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</si>
  <si>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</si>
  <si>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</si>
  <si>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</si>
  <si>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</si>
  <si>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</si>
  <si>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</si>
  <si>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</si>
  <si>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</si>
  <si>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</si>
  <si>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</si>
  <si>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</si>
  <si>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</si>
  <si>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</si>
  <si>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</si>
  <si>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</si>
  <si>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</si>
  <si>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</si>
  <si>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</si>
  <si>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</si>
  <si>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</si>
  <si>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</si>
  <si>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</si>
  <si>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</si>
  <si>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</si>
  <si>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</si>
  <si>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</si>
  <si>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</si>
  <si>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</si>
  <si>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</si>
  <si>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</si>
  <si>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</si>
  <si>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</si>
  <si>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</si>
  <si>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</si>
  <si>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</si>
  <si>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</si>
  <si>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</si>
  <si>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</si>
  <si>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</si>
  <si>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</si>
  <si>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</si>
  <si>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</si>
  <si>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</si>
  <si>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</si>
  <si>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</si>
  <si>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</si>
  <si>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</si>
  <si>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</si>
  <si>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</si>
  <si>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</si>
  <si>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</si>
  <si>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</si>
  <si>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</si>
  <si>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</si>
  <si>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</si>
  <si>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</si>
  <si>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</si>
  <si>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</si>
  <si>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</si>
  <si>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</si>
  <si>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</si>
  <si>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</si>
  <si>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</si>
  <si>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</si>
  <si>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</si>
  <si>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</si>
  <si>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</si>
  <si>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</si>
  <si>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</si>
  <si>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</si>
  <si>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</si>
  <si>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</si>
  <si>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</si>
  <si>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</si>
  <si>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</si>
  <si>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</si>
  <si>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</si>
  <si>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</si>
  <si>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</si>
  <si>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</si>
  <si>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</si>
  <si>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</si>
  <si>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</si>
  <si>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</si>
  <si>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</si>
  <si>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</si>
  <si>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</si>
  <si>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</si>
  <si>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</si>
  <si>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</si>
  <si>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</si>
  <si>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</si>
  <si>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</si>
  <si>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</si>
  <si>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</si>
  <si>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</si>
  <si>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</si>
  <si>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</si>
  <si>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</si>
  <si>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</si>
  <si>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</si>
  <si>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</si>
  <si>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</si>
  <si>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</si>
  <si>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</si>
  <si>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</si>
  <si>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</si>
  <si>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</si>
  <si>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</si>
  <si>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</si>
  <si>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</si>
  <si>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</si>
  <si>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</si>
  <si>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</si>
  <si>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</si>
  <si>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</si>
  <si>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</si>
  <si>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</si>
  <si>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</si>
  <si>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</si>
  <si>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</si>
  <si>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</si>
  <si>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</si>
  <si>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</si>
  <si>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</si>
  <si>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</si>
  <si>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</si>
  <si>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</si>
  <si>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</si>
  <si>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</si>
  <si>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</si>
  <si>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</si>
  <si>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</si>
  <si>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</si>
  <si>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</si>
  <si>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</si>
  <si>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</si>
  <si>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</si>
  <si>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</si>
  <si>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</si>
  <si>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</si>
  <si>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</si>
  <si>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</si>
  <si>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</si>
  <si>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</si>
  <si>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</si>
  <si>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</si>
  <si>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</si>
  <si>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</si>
  <si>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</si>
  <si>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</si>
  <si>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</si>
  <si>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</si>
  <si>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</si>
  <si>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</si>
  <si>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</si>
  <si>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</si>
  <si>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</si>
  <si>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</si>
  <si>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</si>
  <si>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</si>
  <si>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</si>
  <si>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</si>
  <si>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</si>
  <si>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</si>
  <si>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</si>
  <si>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</si>
  <si>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</si>
  <si>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</si>
  <si>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</si>
  <si>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</si>
  <si>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</si>
  <si>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</si>
  <si>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</si>
  <si>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</si>
  <si>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</si>
  <si>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</si>
  <si>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</si>
  <si>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</si>
  <si>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</si>
  <si>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</si>
  <si>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</si>
  <si>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</si>
  <si>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</si>
  <si>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</si>
  <si>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</si>
  <si>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</si>
  <si>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</si>
  <si>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</si>
  <si>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</si>
  <si>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</si>
  <si>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</si>
  <si>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</si>
  <si>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</si>
  <si>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</si>
  <si>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</si>
  <si>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</si>
  <si>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</si>
  <si>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</si>
  <si>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</si>
  <si>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</si>
  <si>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</si>
  <si>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</si>
  <si>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</si>
  <si>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</si>
  <si>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</si>
  <si>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</si>
  <si>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</si>
  <si>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</si>
  <si>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</si>
  <si>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</si>
  <si>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</si>
  <si>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</si>
  <si>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</si>
  <si>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</si>
  <si>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</si>
  <si>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</si>
  <si>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</si>
  <si>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</si>
  <si>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</si>
  <si>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</si>
  <si>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</si>
  <si>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</si>
  <si>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</si>
  <si>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</si>
  <si>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</si>
  <si>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</si>
  <si>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</si>
  <si>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</si>
  <si>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</si>
  <si>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</si>
  <si>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</si>
  <si>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</si>
  <si>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</si>
  <si>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</si>
  <si>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</si>
  <si>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</si>
  <si>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</si>
  <si>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</si>
  <si>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</si>
  <si>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</si>
  <si>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</si>
  <si>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</si>
  <si>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</si>
  <si>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</si>
  <si>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</si>
  <si>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</si>
  <si>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</si>
  <si>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</si>
  <si>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</si>
  <si>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</si>
  <si>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</si>
  <si>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</si>
  <si>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</si>
  <si>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</si>
  <si>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</si>
  <si>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</si>
  <si>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</si>
  <si>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</si>
  <si>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</si>
  <si>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</si>
  <si>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</si>
  <si>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</si>
  <si>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</si>
  <si>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</si>
  <si>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</si>
  <si>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</si>
  <si>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</si>
  <si>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</si>
  <si>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Taboca</t>
  </si>
  <si>
    <t/>
  </si>
  <si>
    <t>Bairro Guarapiranga</t>
  </si>
  <si>
    <t>BOLIVIA</t>
  </si>
  <si>
    <t>Cercado</t>
  </si>
  <si>
    <t>Rondonia</t>
  </si>
  <si>
    <t>Thailand Smelting &amp; Refining Co., Ltd</t>
  </si>
  <si>
    <t>Smelting Branch of Yunnan Tin Company Limited</t>
  </si>
  <si>
    <t>Gejiu Non-Ferrous Metal Processing Co. Ltd.</t>
  </si>
  <si>
    <t>Alpha</t>
  </si>
  <si>
    <t>United States of America</t>
  </si>
  <si>
    <t xml:space="preserve">Altoona </t>
  </si>
  <si>
    <t>UNITED STATES</t>
  </si>
  <si>
    <t>Kobe</t>
  </si>
  <si>
    <t>Jiangxi Copper Company Limited</t>
  </si>
  <si>
    <t>LS-NIKKO Copper Inc.</t>
  </si>
  <si>
    <t>CID000211</t>
  </si>
  <si>
    <t>Changsha Southern</t>
  </si>
  <si>
    <t>Changsha South Tantalum Niobium Co., Ltd</t>
  </si>
  <si>
    <t>Changsha</t>
  </si>
  <si>
    <t>Vincent Associates</t>
  </si>
  <si>
    <t>Steven Inman</t>
  </si>
  <si>
    <t>sinman@uniblitz.com</t>
  </si>
  <si>
    <t>(585) 385-5930x122</t>
  </si>
  <si>
    <t>David Viglione</t>
  </si>
  <si>
    <t>Engineering Manager</t>
  </si>
  <si>
    <t>dviglione@uniblitz.com</t>
  </si>
  <si>
    <t>(585)385-5930x121</t>
  </si>
  <si>
    <t>100%</t>
  </si>
  <si>
    <t>www.uniblitz.com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</si>
</sst>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inman@uniblitz.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uniblitz.com/" TargetMode="External"/><Relationship Id="rId4" Type="http://schemas.openxmlformats.org/officeDocument/2006/relationships/hyperlink" Target="mailto:dviglione@uniblitz.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0"/>
      <c r="B2" s="5" t="s">
        <v>818</v>
      </c>
      <c r="C2" s="3"/>
      <c r="D2" s="175"/>
      <c r="E2" s="3"/>
      <c r="F2" s="3"/>
      <c r="G2" s="25"/>
    </row>
    <row r="3" spans="1:7">
      <c r="A3" s="310"/>
      <c r="B3" s="3" t="s">
        <v>811</v>
      </c>
      <c r="C3" s="5"/>
      <c r="D3" s="176"/>
      <c r="E3" s="3"/>
      <c r="F3" s="5"/>
      <c r="G3" s="25"/>
    </row>
    <row r="4" spans="1:7" ht="15.75">
      <c r="A4" s="310"/>
      <c r="B4" s="30" t="s">
        <v>820</v>
      </c>
      <c r="C4" s="6"/>
      <c r="D4" s="177"/>
      <c r="E4" s="3"/>
      <c r="F4" s="6"/>
      <c r="G4" s="25"/>
    </row>
    <row r="5" spans="1:7">
      <c r="A5" s="310"/>
      <c r="B5" s="29" t="s">
        <v>1009</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821</v>
      </c>
      <c r="C9" s="313"/>
      <c r="D9" s="313"/>
      <c r="E9" s="313"/>
      <c r="F9" s="313"/>
      <c r="G9" s="25"/>
    </row>
    <row r="10" spans="1:7" ht="27" customHeight="1">
      <c r="A10" s="310"/>
      <c r="B10" s="314" t="s">
        <v>425</v>
      </c>
      <c r="C10" s="314"/>
      <c r="D10" s="314"/>
      <c r="E10" s="314"/>
      <c r="F10" s="314"/>
      <c r="G10" s="25"/>
    </row>
    <row r="11" spans="1:7" ht="27" customHeight="1">
      <c r="A11" s="310"/>
      <c r="B11" s="315"/>
      <c r="C11" s="315"/>
      <c r="D11" s="315"/>
      <c r="E11" s="315"/>
      <c r="F11" s="315"/>
      <c r="G11" s="25"/>
    </row>
    <row r="12" spans="1:7">
      <c r="A12" s="310"/>
      <c r="B12" s="31" t="s">
        <v>819</v>
      </c>
      <c r="C12" s="32" t="s">
        <v>822</v>
      </c>
      <c r="D12" s="179" t="s">
        <v>823</v>
      </c>
      <c r="E12" s="32" t="s">
        <v>595</v>
      </c>
      <c r="F12" s="32" t="s">
        <v>596</v>
      </c>
      <c r="G12" s="25"/>
    </row>
    <row r="13" spans="1:7" ht="33.75">
      <c r="A13" s="310"/>
      <c r="B13" s="2">
        <v>1</v>
      </c>
      <c r="C13" s="27" t="s">
        <v>1057</v>
      </c>
      <c r="D13" s="28" t="s">
        <v>847</v>
      </c>
      <c r="E13" s="163" t="s">
        <v>824</v>
      </c>
      <c r="F13" s="163"/>
      <c r="G13" s="25"/>
    </row>
    <row r="14" spans="1:7" ht="33.75">
      <c r="A14" s="310"/>
      <c r="B14" s="2">
        <v>2</v>
      </c>
      <c r="C14" s="27" t="s">
        <v>1057</v>
      </c>
      <c r="D14" s="28" t="s">
        <v>994</v>
      </c>
      <c r="E14" s="163" t="s">
        <v>515</v>
      </c>
      <c r="F14" s="163" t="s">
        <v>516</v>
      </c>
      <c r="G14" s="25"/>
    </row>
    <row r="15" spans="1:7" ht="89.1" customHeight="1">
      <c r="A15" s="310"/>
      <c r="B15" s="295">
        <v>2.0099999999999998</v>
      </c>
      <c r="C15" s="307" t="s">
        <v>1057</v>
      </c>
      <c r="D15" s="316" t="s">
        <v>2198</v>
      </c>
      <c r="E15" s="164" t="s">
        <v>597</v>
      </c>
      <c r="F15" s="164" t="s">
        <v>600</v>
      </c>
      <c r="G15" s="25"/>
    </row>
    <row r="16" spans="1:7" ht="99" customHeight="1">
      <c r="A16" s="310"/>
      <c r="B16" s="296"/>
      <c r="C16" s="308"/>
      <c r="D16" s="317"/>
      <c r="E16" s="165"/>
      <c r="F16" s="165" t="s">
        <v>598</v>
      </c>
      <c r="G16" s="25"/>
    </row>
    <row r="17" spans="1:7" ht="63" customHeight="1">
      <c r="A17" s="310"/>
      <c r="B17" s="297"/>
      <c r="C17" s="309"/>
      <c r="D17" s="318"/>
      <c r="E17" s="27"/>
      <c r="F17" s="27" t="s">
        <v>599</v>
      </c>
      <c r="G17" s="25"/>
    </row>
    <row r="18" spans="1:7" ht="117" customHeight="1">
      <c r="A18" s="310"/>
      <c r="B18" s="295">
        <v>2.02</v>
      </c>
      <c r="C18" s="307" t="s">
        <v>1057</v>
      </c>
      <c r="D18" s="316" t="s">
        <v>2199</v>
      </c>
      <c r="E18" s="164" t="s">
        <v>426</v>
      </c>
      <c r="F18" s="164" t="s">
        <v>510</v>
      </c>
      <c r="G18" s="25"/>
    </row>
    <row r="19" spans="1:7" ht="71.099999999999994" customHeight="1">
      <c r="A19" s="310"/>
      <c r="B19" s="296"/>
      <c r="C19" s="308"/>
      <c r="D19" s="317"/>
      <c r="E19" s="165" t="s">
        <v>514</v>
      </c>
      <c r="F19" s="165" t="s">
        <v>427</v>
      </c>
      <c r="G19" s="25"/>
    </row>
    <row r="20" spans="1:7" ht="90.75" customHeight="1">
      <c r="A20" s="310"/>
      <c r="B20" s="296"/>
      <c r="C20" s="308"/>
      <c r="D20" s="317"/>
      <c r="E20" s="165"/>
      <c r="F20" s="165" t="s">
        <v>602</v>
      </c>
      <c r="G20" s="25"/>
    </row>
    <row r="21" spans="1:7" ht="74.25" customHeight="1">
      <c r="A21" s="310"/>
      <c r="B21" s="297"/>
      <c r="C21" s="309"/>
      <c r="D21" s="318"/>
      <c r="E21" s="27"/>
      <c r="F21" s="27" t="s">
        <v>601</v>
      </c>
      <c r="G21" s="25"/>
    </row>
    <row r="22" spans="1:7" ht="90" customHeight="1">
      <c r="A22" s="310"/>
      <c r="B22" s="301">
        <v>2.0299999999999998</v>
      </c>
      <c r="C22" s="301" t="s">
        <v>794</v>
      </c>
      <c r="D22" s="304" t="s">
        <v>2200</v>
      </c>
      <c r="E22" s="307" t="s">
        <v>424</v>
      </c>
      <c r="F22" s="164" t="s">
        <v>447</v>
      </c>
      <c r="G22" s="25"/>
    </row>
    <row r="23" spans="1:7" ht="109.5" customHeight="1">
      <c r="A23" s="310"/>
      <c r="B23" s="302"/>
      <c r="C23" s="302"/>
      <c r="D23" s="305"/>
      <c r="E23" s="308"/>
      <c r="F23" s="165" t="s">
        <v>795</v>
      </c>
      <c r="G23" s="25"/>
    </row>
    <row r="24" spans="1:7" ht="74.25" customHeight="1">
      <c r="A24" s="310"/>
      <c r="B24" s="303"/>
      <c r="C24" s="303"/>
      <c r="D24" s="306"/>
      <c r="E24" s="309"/>
      <c r="F24" s="27" t="s">
        <v>423</v>
      </c>
      <c r="G24" s="25"/>
    </row>
    <row r="25" spans="1:7" ht="72" customHeight="1">
      <c r="A25" s="310"/>
      <c r="B25" s="2" t="s">
        <v>445</v>
      </c>
      <c r="C25" s="27" t="s">
        <v>446</v>
      </c>
      <c r="D25" s="28" t="s">
        <v>2201</v>
      </c>
      <c r="E25" s="27" t="s">
        <v>2196</v>
      </c>
      <c r="F25" s="27" t="s">
        <v>448</v>
      </c>
      <c r="G25" s="25"/>
    </row>
    <row r="26" spans="1:7" ht="98.1" customHeight="1">
      <c r="A26" s="310"/>
      <c r="B26" s="298">
        <v>3</v>
      </c>
      <c r="C26" s="295" t="s">
        <v>66</v>
      </c>
      <c r="D26" s="316" t="s">
        <v>2202</v>
      </c>
      <c r="E26" s="307" t="s">
        <v>0</v>
      </c>
      <c r="F26" s="164" t="s">
        <v>60</v>
      </c>
      <c r="G26" s="25"/>
    </row>
    <row r="27" spans="1:7" ht="90" customHeight="1">
      <c r="A27" s="310"/>
      <c r="B27" s="299"/>
      <c r="C27" s="296"/>
      <c r="D27" s="317"/>
      <c r="E27" s="308"/>
      <c r="F27" s="165" t="s">
        <v>55</v>
      </c>
      <c r="G27" s="25"/>
    </row>
    <row r="28" spans="1:7" ht="19.350000000000001" customHeight="1">
      <c r="A28" s="310"/>
      <c r="B28" s="299"/>
      <c r="C28" s="296"/>
      <c r="D28" s="317"/>
      <c r="E28" s="308"/>
      <c r="F28" s="165" t="s">
        <v>56</v>
      </c>
      <c r="G28" s="25"/>
    </row>
    <row r="29" spans="1:7" ht="74.45" customHeight="1">
      <c r="A29" s="310"/>
      <c r="B29" s="299"/>
      <c r="C29" s="296"/>
      <c r="D29" s="317"/>
      <c r="E29" s="308"/>
      <c r="F29" s="165" t="s">
        <v>57</v>
      </c>
      <c r="G29" s="25"/>
    </row>
    <row r="30" spans="1:7" ht="62.45" customHeight="1">
      <c r="A30" s="310"/>
      <c r="B30" s="299"/>
      <c r="C30" s="296"/>
      <c r="D30" s="317"/>
      <c r="E30" s="308"/>
      <c r="F30" s="165" t="s">
        <v>58</v>
      </c>
      <c r="G30" s="25"/>
    </row>
    <row r="31" spans="1:7" ht="81" customHeight="1">
      <c r="A31" s="310"/>
      <c r="B31" s="299"/>
      <c r="C31" s="296"/>
      <c r="D31" s="317"/>
      <c r="E31" s="308"/>
      <c r="F31" s="165" t="s">
        <v>59</v>
      </c>
      <c r="G31" s="25"/>
    </row>
    <row r="32" spans="1:7" ht="48.75" customHeight="1">
      <c r="A32" s="310"/>
      <c r="B32" s="299"/>
      <c r="C32" s="296"/>
      <c r="D32" s="317"/>
      <c r="E32" s="308"/>
      <c r="F32" s="165" t="s">
        <v>62</v>
      </c>
      <c r="G32" s="25"/>
    </row>
    <row r="33" spans="1:7" ht="98.45" customHeight="1">
      <c r="A33" s="310"/>
      <c r="B33" s="299"/>
      <c r="C33" s="296"/>
      <c r="D33" s="317"/>
      <c r="E33" s="308"/>
      <c r="F33" s="165" t="s">
        <v>61</v>
      </c>
      <c r="G33" s="25"/>
    </row>
    <row r="34" spans="1:7" ht="89.1" customHeight="1">
      <c r="A34" s="310"/>
      <c r="B34" s="299"/>
      <c r="C34" s="296"/>
      <c r="D34" s="317"/>
      <c r="E34" s="308"/>
      <c r="F34" s="165" t="s">
        <v>63</v>
      </c>
      <c r="G34" s="25"/>
    </row>
    <row r="35" spans="1:7" ht="29.1" customHeight="1">
      <c r="A35" s="310"/>
      <c r="B35" s="299"/>
      <c r="C35" s="296"/>
      <c r="D35" s="317"/>
      <c r="E35" s="308"/>
      <c r="F35" s="165" t="s">
        <v>64</v>
      </c>
      <c r="G35" s="25"/>
    </row>
    <row r="36" spans="1:7" ht="126.75">
      <c r="A36" s="310"/>
      <c r="B36" s="300"/>
      <c r="C36" s="297"/>
      <c r="D36" s="318"/>
      <c r="E36" s="309"/>
      <c r="F36" s="166" t="s">
        <v>65</v>
      </c>
      <c r="G36" s="25"/>
    </row>
    <row r="37" spans="1:7" ht="112.5">
      <c r="A37" s="310"/>
      <c r="B37" s="141">
        <v>3.01</v>
      </c>
      <c r="C37" s="142" t="s">
        <v>66</v>
      </c>
      <c r="D37" s="28" t="s">
        <v>2203</v>
      </c>
      <c r="E37" s="167" t="s">
        <v>1294</v>
      </c>
      <c r="F37" s="168" t="s">
        <v>1396</v>
      </c>
      <c r="G37" s="25"/>
    </row>
    <row r="38" spans="1:7" ht="101.25">
      <c r="A38" s="310"/>
      <c r="B38" s="141">
        <v>3.02</v>
      </c>
      <c r="C38" s="142" t="s">
        <v>1326</v>
      </c>
      <c r="D38" s="28" t="s">
        <v>2204</v>
      </c>
      <c r="E38" s="167" t="s">
        <v>1341</v>
      </c>
      <c r="F38" s="168" t="s">
        <v>1397</v>
      </c>
      <c r="G38" s="25"/>
    </row>
    <row r="39" spans="1:7" ht="101.25">
      <c r="A39" s="310"/>
      <c r="B39" s="150">
        <v>4</v>
      </c>
      <c r="C39" s="149" t="s">
        <v>1492</v>
      </c>
      <c r="D39" s="28" t="s">
        <v>2205</v>
      </c>
      <c r="E39" s="27" t="s">
        <v>2151</v>
      </c>
      <c r="F39" s="27" t="s">
        <v>1493</v>
      </c>
      <c r="G39" s="25"/>
    </row>
    <row r="40" spans="1:7" ht="56.25">
      <c r="A40" s="310"/>
      <c r="B40" s="141">
        <v>4.01</v>
      </c>
      <c r="C40" s="149" t="s">
        <v>1492</v>
      </c>
      <c r="D40" s="28" t="s">
        <v>2207</v>
      </c>
      <c r="E40" s="27" t="s">
        <v>2163</v>
      </c>
      <c r="F40" s="27" t="s">
        <v>2167</v>
      </c>
      <c r="G40" s="25"/>
    </row>
    <row r="41" spans="1:7" ht="56.25">
      <c r="A41" s="310"/>
      <c r="B41" s="141" t="s">
        <v>2194</v>
      </c>
      <c r="C41" s="149" t="s">
        <v>1492</v>
      </c>
      <c r="D41" s="28" t="s">
        <v>2206</v>
      </c>
      <c r="E41" s="27" t="s">
        <v>2197</v>
      </c>
      <c r="F41" s="27" t="s">
        <v>2195</v>
      </c>
      <c r="G41" s="25"/>
    </row>
    <row r="42" spans="1:7" ht="56.25">
      <c r="A42" s="310"/>
      <c r="B42" s="141" t="s">
        <v>2228</v>
      </c>
      <c r="C42" s="149" t="s">
        <v>1492</v>
      </c>
      <c r="D42" s="28" t="s">
        <v>2233</v>
      </c>
      <c r="E42" s="27" t="s">
        <v>2196</v>
      </c>
      <c r="F42" s="27" t="s">
        <v>2229</v>
      </c>
      <c r="G42" s="25"/>
    </row>
    <row r="43" spans="1:7" ht="123.75">
      <c r="A43" s="310"/>
      <c r="B43" s="160">
        <v>4.0999999999999996</v>
      </c>
      <c r="C43" s="149" t="s">
        <v>2232</v>
      </c>
      <c r="D43" s="161">
        <v>42867</v>
      </c>
      <c r="E43" s="169" t="s">
        <v>2235</v>
      </c>
      <c r="F43" s="27" t="s">
        <v>2234</v>
      </c>
      <c r="G43" s="25"/>
    </row>
    <row r="44" spans="1:7" ht="78.75">
      <c r="A44" s="310"/>
      <c r="B44" s="160">
        <v>4.2</v>
      </c>
      <c r="C44" s="149" t="s">
        <v>2232</v>
      </c>
      <c r="D44" s="161">
        <v>42704</v>
      </c>
      <c r="E44" s="169" t="s">
        <v>2431</v>
      </c>
      <c r="F44" s="27" t="s">
        <v>2406</v>
      </c>
      <c r="G44" s="25"/>
    </row>
    <row r="45" spans="1:7" ht="157.5">
      <c r="A45" s="310"/>
      <c r="B45" s="202">
        <v>5</v>
      </c>
      <c r="C45" s="149" t="s">
        <v>2232</v>
      </c>
      <c r="D45" s="161">
        <v>42867</v>
      </c>
      <c r="E45" s="169" t="s">
        <v>12652</v>
      </c>
      <c r="F45" s="27" t="s">
        <v>12374</v>
      </c>
      <c r="G45" s="25"/>
    </row>
    <row r="46" spans="1:7" ht="45">
      <c r="A46" s="310"/>
      <c r="B46" s="160">
        <v>5.01</v>
      </c>
      <c r="C46" s="149" t="s">
        <v>2232</v>
      </c>
      <c r="D46" s="161">
        <v>42907</v>
      </c>
      <c r="E46" s="169" t="s">
        <v>15329</v>
      </c>
      <c r="F46" s="27" t="s">
        <v>12374</v>
      </c>
      <c r="G46" s="25"/>
    </row>
    <row r="47" spans="1:7" ht="67.5">
      <c r="A47" s="310"/>
      <c r="B47" s="160">
        <v>5.0999999999999996</v>
      </c>
      <c r="C47" s="149" t="s">
        <v>2232</v>
      </c>
      <c r="D47" s="161">
        <v>43070</v>
      </c>
      <c r="E47" s="169" t="s">
        <v>12862</v>
      </c>
      <c r="F47" s="27" t="s">
        <v>12863</v>
      </c>
      <c r="G47" s="25"/>
    </row>
    <row r="48" spans="1:7" ht="56.25">
      <c r="A48" s="310"/>
      <c r="B48" s="160">
        <v>5.1100000000000003</v>
      </c>
      <c r="C48" s="149" t="s">
        <v>13097</v>
      </c>
      <c r="D48" s="161">
        <v>43217</v>
      </c>
      <c r="E48" s="169" t="s">
        <v>13199</v>
      </c>
      <c r="F48" s="27" t="s">
        <v>13124</v>
      </c>
      <c r="G48" s="25"/>
    </row>
    <row r="49" spans="1:7" ht="56.25">
      <c r="A49" s="310"/>
      <c r="B49" s="160">
        <v>5.12</v>
      </c>
      <c r="C49" s="149" t="s">
        <v>13097</v>
      </c>
      <c r="D49" s="161">
        <v>43581</v>
      </c>
      <c r="E49" s="169" t="s">
        <v>13199</v>
      </c>
      <c r="F49" s="27" t="s">
        <v>13741</v>
      </c>
      <c r="G49" s="25"/>
    </row>
    <row r="50" spans="1:7" ht="78.75">
      <c r="A50" s="310"/>
      <c r="B50" s="202">
        <v>6</v>
      </c>
      <c r="C50" s="149" t="s">
        <v>13097</v>
      </c>
      <c r="D50" s="161">
        <v>43964</v>
      </c>
      <c r="E50" s="169" t="s">
        <v>13953</v>
      </c>
      <c r="F50" s="27" t="s">
        <v>13744</v>
      </c>
      <c r="G50" s="25"/>
    </row>
    <row r="51" spans="1:7" ht="45">
      <c r="A51" s="310"/>
      <c r="B51" s="160">
        <v>6.01</v>
      </c>
      <c r="C51" s="149" t="s">
        <v>13097</v>
      </c>
      <c r="D51" s="161">
        <v>43970</v>
      </c>
      <c r="E51" s="169" t="s">
        <v>15330</v>
      </c>
      <c r="F51" s="169" t="s">
        <v>13744</v>
      </c>
      <c r="G51" s="25"/>
    </row>
    <row r="52" spans="1:7" ht="45">
      <c r="A52" s="310"/>
      <c r="B52" s="160">
        <v>6.1</v>
      </c>
      <c r="C52" s="149" t="s">
        <v>13097</v>
      </c>
      <c r="D52" s="161">
        <v>44314</v>
      </c>
      <c r="E52" s="169" t="s">
        <v>15323</v>
      </c>
      <c r="F52" s="169" t="s">
        <v>14913</v>
      </c>
      <c r="G52" s="25"/>
    </row>
    <row r="53" spans="1:7" ht="45">
      <c r="A53" s="310"/>
      <c r="B53" s="160">
        <v>6.2</v>
      </c>
      <c r="C53" s="149" t="s">
        <v>13097</v>
      </c>
      <c r="D53" s="161">
        <v>44678</v>
      </c>
      <c r="E53" s="169" t="s">
        <v>15323</v>
      </c>
      <c r="F53" s="169" t="s">
        <v>15322</v>
      </c>
      <c r="G53" s="25"/>
    </row>
    <row r="54" spans="1:7" ht="45">
      <c r="A54" s="310"/>
      <c r="B54" s="160">
        <v>6.21</v>
      </c>
      <c r="C54" s="149" t="s">
        <v>13097</v>
      </c>
      <c r="D54" s="161">
        <v>44687</v>
      </c>
      <c r="E54" s="169" t="s">
        <v>15331</v>
      </c>
      <c r="F54" s="169" t="s">
        <v>15322</v>
      </c>
      <c r="G54" s="25"/>
    </row>
    <row r="55" spans="1:7" ht="45">
      <c r="A55" s="310"/>
      <c r="B55" s="160">
        <v>6.22</v>
      </c>
      <c r="C55" s="149" t="s">
        <v>13097</v>
      </c>
      <c r="D55" s="275">
        <v>44692</v>
      </c>
      <c r="E55" s="169" t="s">
        <v>15330</v>
      </c>
      <c r="F55" s="169" t="s">
        <v>15322</v>
      </c>
      <c r="G55" s="25"/>
    </row>
    <row r="56" spans="1:7" ht="56.25">
      <c r="A56" s="310"/>
      <c r="B56" s="202">
        <v>6.3</v>
      </c>
      <c r="C56" s="149" t="s">
        <v>13097</v>
      </c>
      <c r="D56" s="275">
        <v>45051</v>
      </c>
      <c r="E56" s="169" t="s">
        <v>15590</v>
      </c>
      <c r="F56" s="169" t="s">
        <v>15371</v>
      </c>
      <c r="G56" s="25"/>
    </row>
    <row r="57" spans="1:7" ht="45">
      <c r="A57" s="310"/>
      <c r="B57" s="160">
        <v>6.31</v>
      </c>
      <c r="C57" s="149" t="s">
        <v>13097</v>
      </c>
      <c r="D57" s="275">
        <v>45072</v>
      </c>
      <c r="E57" s="169" t="s">
        <v>15592</v>
      </c>
      <c r="F57" s="169" t="s">
        <v>15371</v>
      </c>
      <c r="G57" s="25"/>
    </row>
    <row r="58" spans="1:7" ht="40.5" customHeight="1">
      <c r="A58" s="310"/>
      <c r="B58" s="202">
        <v>6.4</v>
      </c>
      <c r="C58" s="149" t="s">
        <v>13097</v>
      </c>
      <c r="D58" s="275">
        <v>45408</v>
      </c>
      <c r="E58" s="169" t="s">
        <v>15594</v>
      </c>
      <c r="F58" s="169" t="s">
        <v>15593</v>
      </c>
      <c r="G58" s="25"/>
    </row>
    <row r="59" spans="1:7" ht="32.450000000000003" customHeight="1">
      <c r="A59" s="310"/>
      <c r="B59" s="202">
        <v>6.5</v>
      </c>
      <c r="C59" s="149" t="s">
        <v>13097</v>
      </c>
      <c r="D59" s="275">
        <v>45772</v>
      </c>
      <c r="E59" s="169" t="s">
        <v>15669</v>
      </c>
      <c r="F59" s="169" t="s">
        <v>15720</v>
      </c>
      <c r="G59" s="25"/>
    </row>
    <row r="60" spans="1:7" ht="13.5" thickBot="1">
      <c r="A60" s="311"/>
      <c r="B60" s="312" t="str">
        <f ca="1">OFFSET(L!$C$1,MATCH("General"&amp;"Cpy",L!$A:$A,0)-1,SL,,)</f>
        <v>© 2025 Responsible Minerals Initiative. All rights reserved.</v>
      </c>
      <c r="C60" s="312"/>
      <c r="D60" s="312"/>
      <c r="E60" s="312"/>
      <c r="F60" s="312"/>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A7A6670-4620-4014-AE9B-236330A19F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29A6A4-775F-41CA-9C08-23F3377530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5">
      <c r="A10" s="74"/>
      <c r="B10" s="63" t="str">
        <f ca="1">OFFSET(L!$C$1,MATCH("Definitions"&amp;ADDRESS(ROW(),COLUMN(),4),L!$A:$A,0)-1,SL,,)</f>
        <v>DRC</v>
      </c>
      <c r="C10" s="63" t="str">
        <f ca="1">OFFSET(L!$C$1,MATCH("Definitions"&amp;ADDRESS(ROW(),COLUMN(),4),L!$A:$A,0)-1,SL,,)</f>
        <v>Democratic Republic of Congo</v>
      </c>
      <c r="D10" s="32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3.5" thickBot="1">
      <c r="A33" s="75"/>
      <c r="B33" s="153"/>
      <c r="C33" s="153"/>
      <c r="D33" s="32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15837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15838</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7" t="s">
        <v>15839</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15840</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5" t="s">
        <v>15841</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15842</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7" t="s">
        <v>15843</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15844</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46083</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475</v>
      </c>
      <c r="E26" s="329"/>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475</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475</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476</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4" t="s">
        <v>475</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475</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475</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476</v>
      </c>
      <c r="E38" s="329"/>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476</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476</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8" t="s">
        <v>476</v>
      </c>
      <c r="E44" s="329"/>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476</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476</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476</v>
      </c>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476</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476</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0" t="s">
        <v>15845</v>
      </c>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15845</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15845</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0"/>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4" t="s">
        <v>475</v>
      </c>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475</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475</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475</v>
      </c>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475</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475</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475</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40" t="s">
        <v>15846</v>
      </c>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475</v>
      </c>
      <c r="E87" s="329"/>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476</v>
      </c>
      <c r="E89" s="329"/>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1211ED4-C38A-4E71-9646-6E03E6D5C688}"/>
    <hyperlink ref="D20" r:id="rId4" xr:uid="{E9B31B80-A20C-4344-9C57-11DFCC6EC201}"/>
    <hyperlink ref="G77" r:id="rId5" xr:uid="{B3405801-FC84-4986-AC4A-B0F9440E58E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 zoomScaleNormal="100" zoomScalePageLayoutView="55" workbookViewId="0">
      <selection activeCell="A42" sqref="A42:J4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
        <v>15817</v>
      </c>
      <c r="D5" s="230" t="s">
        <v>1002</v>
      </c>
      <c r="E5" s="182" t="s">
        <v>1065</v>
      </c>
      <c r="F5" s="182" t="s">
        <v>753</v>
      </c>
      <c r="G5" s="182" t="s">
        <v>13177</v>
      </c>
      <c r="H5" s="183" t="s">
        <v>15818</v>
      </c>
      <c r="I5" s="184" t="s">
        <v>15819</v>
      </c>
      <c r="J5" s="184" t="s">
        <v>2462</v>
      </c>
      <c r="K5" s="224"/>
      <c r="L5" s="224"/>
      <c r="M5" s="224"/>
      <c r="N5" s="224"/>
      <c r="O5" s="224"/>
      <c r="P5" s="185"/>
      <c r="Q5" s="225"/>
      <c r="R5" s="182" t="str">
        <f ca="1">IF(ISERROR($V5),"",OFFSET('Smelter Look-up'!$C$4,$V5-4,0)&amp;"")</f>
        <v/>
      </c>
      <c r="S5" s="181" t="str">
        <f ca="1">IF(B5="","",IF(ISERROR(MATCH($E5,CL,0)),"Unknown",INDIRECT("'C'!$A$"&amp;MATCH($E5,CL,0)+1)))</f>
        <v>BR</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TinTaboca</v>
      </c>
    </row>
    <row r="6" spans="1:34" s="227" customFormat="1" ht="20.100000000000001" customHeight="1">
      <c r="A6" s="262" t="s">
        <v>745</v>
      </c>
      <c r="B6" s="182" t="s">
        <v>1099</v>
      </c>
      <c r="C6" s="186" t="s">
        <v>814</v>
      </c>
      <c r="D6" s="230" t="s">
        <v>814</v>
      </c>
      <c r="E6" s="182" t="s">
        <v>15820</v>
      </c>
      <c r="F6" s="182" t="s">
        <v>745</v>
      </c>
      <c r="G6" s="182" t="s">
        <v>13177</v>
      </c>
      <c r="H6" s="183">
        <v>0</v>
      </c>
      <c r="I6" s="184" t="s">
        <v>1728</v>
      </c>
      <c r="J6" s="184" t="s">
        <v>15821</v>
      </c>
      <c r="K6" s="224"/>
      <c r="L6" s="224"/>
      <c r="M6" s="224"/>
      <c r="N6" s="224"/>
      <c r="O6" s="224"/>
      <c r="P6" s="185"/>
      <c r="Q6" s="225"/>
      <c r="R6" s="182" t="str">
        <f ca="1">IF(ISERROR($V6),"",OFFSET('Smelter Look-up'!$C$4,$V6-4,0)&amp;"")</f>
        <v>EM Vinto</v>
      </c>
      <c r="S6" s="181" t="str">
        <f t="shared" ref="S6:S37" ca="1" si="2">IF(B6="","",IF(ISERROR(MATCH($E6,CL,0)),"Unknown",INDIRECT("'C'!$A$"&amp;MATCH($E6,CL,0)+1)))</f>
        <v>Unknown</v>
      </c>
      <c r="T6" s="181" t="str">
        <f ca="1">IF(B6="","",IF(ISERROR(MATCH($J6,SorP!$B$1:$B$6226,0)),"",INDIRECT("'SorP'!$A$"&amp;MATCH($S6&amp;$J6,SorP!C:C,0))))</f>
        <v/>
      </c>
      <c r="U6" s="201"/>
      <c r="V6" s="226">
        <f>IF(C6="",NA(),IF(OR(C6="Smelter not listed",C6="Smelter not yet identified"),MATCH($B6&amp;$D6,'Smelter Look-up'!$J:$J,0),MATCH($B6&amp;$C6,'Smelter Look-up'!$J:$J,0)))</f>
        <v>428</v>
      </c>
      <c r="X6" s="227">
        <f t="shared" ref="X6:X37" si="3">IF(AND(C6="Smelter not listed",OR(LEN(D6)=0,LEN(E6)=0)),1,0)</f>
        <v>0</v>
      </c>
      <c r="AB6" s="228" t="str">
        <f t="shared" ref="AB6:AB37" si="4">B6&amp;C6</f>
        <v>TinEM Vinto</v>
      </c>
    </row>
    <row r="7" spans="1:34" s="227" customFormat="1" ht="20.100000000000001" customHeight="1">
      <c r="A7" s="262" t="s">
        <v>754</v>
      </c>
      <c r="B7" s="182" t="s">
        <v>1099</v>
      </c>
      <c r="C7" s="186" t="s">
        <v>1003</v>
      </c>
      <c r="D7" s="230" t="s">
        <v>1003</v>
      </c>
      <c r="E7" s="182" t="s">
        <v>851</v>
      </c>
      <c r="F7" s="182" t="s">
        <v>754</v>
      </c>
      <c r="G7" s="182" t="s">
        <v>13177</v>
      </c>
      <c r="H7" s="183">
        <v>0</v>
      </c>
      <c r="I7" s="184" t="s">
        <v>1743</v>
      </c>
      <c r="J7" s="184" t="s">
        <v>1744</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20.100000000000001" customHeight="1">
      <c r="A8" s="262" t="s">
        <v>751</v>
      </c>
      <c r="B8" s="182" t="s">
        <v>1099</v>
      </c>
      <c r="C8" s="186" t="s">
        <v>1293</v>
      </c>
      <c r="D8" s="230" t="s">
        <v>1293</v>
      </c>
      <c r="E8" s="182" t="s">
        <v>1069</v>
      </c>
      <c r="F8" s="182" t="s">
        <v>751</v>
      </c>
      <c r="G8" s="182" t="s">
        <v>13177</v>
      </c>
      <c r="H8" s="183">
        <v>0</v>
      </c>
      <c r="I8" s="184" t="s">
        <v>1734</v>
      </c>
      <c r="J8" s="184" t="s">
        <v>13515</v>
      </c>
      <c r="K8" s="224"/>
      <c r="L8" s="224"/>
      <c r="M8" s="224"/>
      <c r="N8" s="224"/>
      <c r="O8" s="224"/>
      <c r="P8" s="185"/>
      <c r="Q8" s="225"/>
      <c r="R8" s="182" t="str">
        <f ca="1">IF(ISERROR($V8),"",OFFSET('Smelter Look-up'!$C$4,$V8-4,0)&amp;"")</f>
        <v>China Tin Group Co., Ltd.</v>
      </c>
      <c r="S8" s="181" t="str">
        <f t="shared" ca="1" si="2"/>
        <v>CN</v>
      </c>
      <c r="T8" s="181" t="str">
        <f ca="1">IF(B8="","",IF(ISERROR(MATCH($J8,SorP!$B$1:$B$6226,0)),"",INDIRECT("'SorP'!$A$"&amp;MATCH($S8&amp;$J8,SorP!C:C,0))))</f>
        <v>CN-GX</v>
      </c>
      <c r="U8" s="201"/>
      <c r="V8" s="226">
        <f>IF(C8="",NA(),IF(OR(C8="Smelter not listed",C8="Smelter not yet identified"),MATCH($B8&amp;$D8,'Smelter Look-up'!$J:$J,0),MATCH($B8&amp;$C8,'Smelter Look-up'!$J:$J,0)))</f>
        <v>411</v>
      </c>
      <c r="X8" s="227">
        <f t="shared" si="3"/>
        <v>0</v>
      </c>
      <c r="AB8" s="228" t="str">
        <f t="shared" si="4"/>
        <v>TinChina Tin Group Co., Ltd.</v>
      </c>
    </row>
    <row r="9" spans="1:34" s="227" customFormat="1" ht="20.100000000000001" customHeight="1">
      <c r="A9" s="262" t="s">
        <v>763</v>
      </c>
      <c r="B9" s="182" t="s">
        <v>1099</v>
      </c>
      <c r="C9" s="186" t="s">
        <v>1000</v>
      </c>
      <c r="D9" s="230" t="s">
        <v>1000</v>
      </c>
      <c r="E9" s="182" t="s">
        <v>859</v>
      </c>
      <c r="F9" s="182" t="s">
        <v>763</v>
      </c>
      <c r="G9" s="182" t="s">
        <v>13177</v>
      </c>
      <c r="H9" s="183">
        <v>0</v>
      </c>
      <c r="I9" s="184" t="s">
        <v>1752</v>
      </c>
      <c r="J9" s="184" t="s">
        <v>1753</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521</v>
      </c>
      <c r="X9" s="227">
        <f t="shared" si="3"/>
        <v>0</v>
      </c>
      <c r="AB9" s="228" t="str">
        <f t="shared" si="4"/>
        <v>TinThaisarco</v>
      </c>
    </row>
    <row r="10" spans="1:34" s="227" customFormat="1" ht="20.100000000000001" customHeight="1">
      <c r="A10" s="262" t="s">
        <v>15629</v>
      </c>
      <c r="B10" s="182" t="s">
        <v>1099</v>
      </c>
      <c r="C10" s="186" t="s">
        <v>15628</v>
      </c>
      <c r="D10" s="230" t="s">
        <v>15628</v>
      </c>
      <c r="E10" s="182" t="s">
        <v>1069</v>
      </c>
      <c r="F10" s="182" t="s">
        <v>15629</v>
      </c>
      <c r="G10" s="182" t="s">
        <v>13177</v>
      </c>
      <c r="H10" s="183"/>
      <c r="I10" s="184" t="s">
        <v>1732</v>
      </c>
      <c r="J10" s="184" t="s">
        <v>13531</v>
      </c>
      <c r="K10" s="224"/>
      <c r="L10" s="224"/>
      <c r="M10" s="224"/>
      <c r="N10" s="224"/>
      <c r="O10" s="224"/>
      <c r="P10" s="185"/>
      <c r="Q10" s="225"/>
      <c r="R10" s="182" t="str">
        <f ca="1">IF(ISERROR($V10),"",OFFSET('Smelter Look-up'!$C$4,$V10-4,0)&amp;"")</f>
        <v>HuiChang Hill Tin Industry Co., Ltd.</v>
      </c>
      <c r="S10" s="181" t="str">
        <f t="shared" ca="1" si="2"/>
        <v>CN</v>
      </c>
      <c r="T10" s="181" t="str">
        <f ca="1">IF(B10="","",IF(ISERROR(MATCH($J10,SorP!$B$1:$B$6226,0)),"",INDIRECT("'SorP'!$A$"&amp;MATCH($S10&amp;$J10,SorP!C:C,0))))</f>
        <v>CN-JX</v>
      </c>
      <c r="U10" s="201"/>
      <c r="V10" s="226">
        <f>IF(C10="",NA(),IF(OR(C10="Smelter not listed",C10="Smelter not yet identified"),MATCH($B10&amp;$D10,'Smelter Look-up'!$J:$J,0),MATCH($B10&amp;$C10,'Smelter Look-up'!$J:$J,0)))</f>
        <v>453</v>
      </c>
      <c r="X10" s="227">
        <f t="shared" si="3"/>
        <v>0</v>
      </c>
      <c r="AB10" s="228" t="str">
        <f t="shared" si="4"/>
        <v>TinHuiChang Hill Tin Industry Co., Ltd.</v>
      </c>
    </row>
    <row r="11" spans="1:34" s="227" customFormat="1" ht="20.100000000000001" customHeight="1">
      <c r="A11" s="262" t="s">
        <v>751</v>
      </c>
      <c r="B11" s="182" t="s">
        <v>1099</v>
      </c>
      <c r="C11" s="186" t="s">
        <v>1293</v>
      </c>
      <c r="D11" s="230" t="s">
        <v>1293</v>
      </c>
      <c r="E11" s="182" t="s">
        <v>1069</v>
      </c>
      <c r="F11" s="182" t="s">
        <v>751</v>
      </c>
      <c r="G11" s="182" t="s">
        <v>13177</v>
      </c>
      <c r="H11" s="183"/>
      <c r="I11" s="184" t="s">
        <v>1734</v>
      </c>
      <c r="J11" s="184" t="s">
        <v>13515</v>
      </c>
      <c r="K11" s="224"/>
      <c r="L11" s="224"/>
      <c r="M11" s="224"/>
      <c r="N11" s="224"/>
      <c r="O11" s="224"/>
      <c r="P11" s="185"/>
      <c r="Q11" s="225"/>
      <c r="R11" s="182" t="str">
        <f ca="1">IF(ISERROR($V11),"",OFFSET('Smelter Look-up'!$C$4,$V11-4,0)&amp;"")</f>
        <v>China Tin Group Co., Ltd.</v>
      </c>
      <c r="S11" s="181" t="str">
        <f t="shared" ca="1" si="2"/>
        <v>CN</v>
      </c>
      <c r="T11" s="181" t="str">
        <f ca="1">IF(B11="","",IF(ISERROR(MATCH($J11,SorP!$B$1:$B$6226,0)),"",INDIRECT("'SorP'!$A$"&amp;MATCH($S11&amp;$J11,SorP!C:C,0))))</f>
        <v>CN-GX</v>
      </c>
      <c r="U11" s="201"/>
      <c r="V11" s="226">
        <f>IF(C11="",NA(),IF(OR(C11="Smelter not listed",C11="Smelter not yet identified"),MATCH($B11&amp;$D11,'Smelter Look-up'!$J:$J,0),MATCH($B11&amp;$C11,'Smelter Look-up'!$J:$J,0)))</f>
        <v>411</v>
      </c>
      <c r="X11" s="227">
        <f t="shared" si="3"/>
        <v>0</v>
      </c>
      <c r="AB11" s="228" t="str">
        <f t="shared" si="4"/>
        <v>TinChina Tin Group Co., Ltd.</v>
      </c>
    </row>
    <row r="12" spans="1:34" s="227" customFormat="1" ht="20.100000000000001" customHeight="1">
      <c r="A12" s="262" t="s">
        <v>764</v>
      </c>
      <c r="B12" s="182" t="s">
        <v>1099</v>
      </c>
      <c r="C12" s="186" t="s">
        <v>47</v>
      </c>
      <c r="D12" s="230" t="s">
        <v>47</v>
      </c>
      <c r="E12" s="182" t="s">
        <v>1065</v>
      </c>
      <c r="F12" s="182" t="s">
        <v>764</v>
      </c>
      <c r="G12" s="182" t="s">
        <v>13177</v>
      </c>
      <c r="H12" s="183">
        <v>0</v>
      </c>
      <c r="I12" s="184" t="s">
        <v>1725</v>
      </c>
      <c r="J12" s="184" t="s">
        <v>15822</v>
      </c>
      <c r="K12" s="224"/>
      <c r="L12" s="224"/>
      <c r="M12" s="224"/>
      <c r="N12" s="224"/>
      <c r="O12" s="224"/>
      <c r="P12" s="185"/>
      <c r="Q12" s="225"/>
      <c r="R12" s="182" t="str">
        <f ca="1">IF(ISERROR($V12),"",OFFSET('Smelter Look-up'!$C$4,$V12-4,0)&amp;"")</f>
        <v>White Solder Metalurgia e Mineracao Ltda.</v>
      </c>
      <c r="S12" s="181" t="str">
        <f t="shared" ca="1" si="2"/>
        <v>BR</v>
      </c>
      <c r="T12" s="181" t="str">
        <f ca="1">IF(B12="","",IF(ISERROR(MATCH($J12,SorP!$B$1:$B$6226,0)),"",INDIRECT("'SorP'!$A$"&amp;MATCH($S12&amp;$J12,SorP!C:C,0))))</f>
        <v/>
      </c>
      <c r="U12" s="201"/>
      <c r="V12" s="226">
        <f>IF(C12="",NA(),IF(OR(C12="Smelter not listed",C12="Smelter not yet identified"),MATCH($B12&amp;$D12,'Smelter Look-up'!$J:$J,0),MATCH($B12&amp;$C12,'Smelter Look-up'!$J:$J,0)))</f>
        <v>531</v>
      </c>
      <c r="X12" s="227">
        <f t="shared" si="3"/>
        <v>0</v>
      </c>
      <c r="AB12" s="228" t="str">
        <f t="shared" si="4"/>
        <v>TinWhite Solder Metalurgia e Mineração Ltda.</v>
      </c>
    </row>
    <row r="13" spans="1:34" s="227" customFormat="1" ht="20.100000000000001" customHeight="1">
      <c r="A13" s="262" t="s">
        <v>747</v>
      </c>
      <c r="B13" s="182" t="s">
        <v>1099</v>
      </c>
      <c r="C13" s="186" t="s">
        <v>788</v>
      </c>
      <c r="D13" s="230" t="s">
        <v>788</v>
      </c>
      <c r="E13" s="182" t="s">
        <v>853</v>
      </c>
      <c r="F13" s="182" t="s">
        <v>747</v>
      </c>
      <c r="G13" s="182" t="s">
        <v>13177</v>
      </c>
      <c r="H13" s="183"/>
      <c r="I13" s="184" t="s">
        <v>1730</v>
      </c>
      <c r="J13" s="184" t="s">
        <v>9448</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IF(C13="",NA(),IF(OR(C13="Smelter not listed",C13="Smelter not yet identified"),MATCH($B13&amp;$D13,'Smelter Look-up'!$J:$J,0),MATCH($B13&amp;$C13,'Smelter Look-up'!$J:$J,0)))</f>
        <v>437</v>
      </c>
      <c r="X13" s="227">
        <f t="shared" si="3"/>
        <v>0</v>
      </c>
      <c r="AB13" s="228" t="str">
        <f t="shared" si="4"/>
        <v>TinFenix Metals</v>
      </c>
    </row>
    <row r="14" spans="1:34" s="227" customFormat="1" ht="21" customHeight="1">
      <c r="A14" s="262" t="s">
        <v>12877</v>
      </c>
      <c r="B14" s="182" t="s">
        <v>1099</v>
      </c>
      <c r="C14" s="186" t="s">
        <v>12876</v>
      </c>
      <c r="D14" s="230" t="s">
        <v>12876</v>
      </c>
      <c r="E14" s="182" t="s">
        <v>1069</v>
      </c>
      <c r="F14" s="182" t="s">
        <v>12877</v>
      </c>
      <c r="G14" s="182" t="s">
        <v>13177</v>
      </c>
      <c r="H14" s="183"/>
      <c r="I14" s="184" t="s">
        <v>12893</v>
      </c>
      <c r="J14" s="184" t="s">
        <v>13514</v>
      </c>
      <c r="K14" s="224"/>
      <c r="L14" s="224"/>
      <c r="M14" s="224"/>
      <c r="N14" s="224"/>
      <c r="O14" s="224"/>
      <c r="P14" s="185"/>
      <c r="Q14" s="225"/>
      <c r="R14" s="182" t="str">
        <f ca="1">IF(ISERROR($V14),"",OFFSET('Smelter Look-up'!$C$4,$V14-4,0)&amp;"")</f>
        <v>Chifeng Dajingzi Tin Industry Co., Ltd.</v>
      </c>
      <c r="S14" s="181" t="str">
        <f t="shared" ca="1" si="2"/>
        <v>CN</v>
      </c>
      <c r="T14" s="181" t="str">
        <f ca="1">IF(B14="","",IF(ISERROR(MATCH($J14,SorP!$B$1:$B$6226,0)),"",INDIRECT("'SorP'!$A$"&amp;MATCH($S14&amp;$J14,SorP!C:C,0))))</f>
        <v>CN-NM</v>
      </c>
      <c r="U14" s="201"/>
      <c r="V14" s="226">
        <f>IF(C14="",NA(),IF(OR(C14="Smelter not listed",C14="Smelter not yet identified"),MATCH($B14&amp;$D14,'Smelter Look-up'!$J:$J,0),MATCH($B14&amp;$C14,'Smelter Look-up'!$J:$J,0)))</f>
        <v>409</v>
      </c>
      <c r="X14" s="227">
        <f t="shared" si="3"/>
        <v>0</v>
      </c>
      <c r="AB14" s="228" t="str">
        <f t="shared" si="4"/>
        <v>TinChifeng Dajingzi Tin Industry Co., Ltd.</v>
      </c>
    </row>
    <row r="15" spans="1:34" s="227" customFormat="1" ht="20.100000000000001" customHeight="1">
      <c r="A15" s="262" t="s">
        <v>760</v>
      </c>
      <c r="B15" s="182" t="s">
        <v>1099</v>
      </c>
      <c r="C15" s="186" t="s">
        <v>2185</v>
      </c>
      <c r="D15" s="230" t="s">
        <v>13713</v>
      </c>
      <c r="E15" s="182" t="s">
        <v>1074</v>
      </c>
      <c r="F15" s="182" t="s">
        <v>760</v>
      </c>
      <c r="G15" s="182" t="s">
        <v>13177</v>
      </c>
      <c r="H15" s="183" t="s">
        <v>15818</v>
      </c>
      <c r="I15" s="184" t="s">
        <v>1751</v>
      </c>
      <c r="J15" s="184" t="s">
        <v>12799</v>
      </c>
      <c r="K15" s="224"/>
      <c r="L15" s="224"/>
      <c r="M15" s="224"/>
      <c r="N15" s="224"/>
      <c r="O15" s="224"/>
      <c r="P15" s="185"/>
      <c r="Q15" s="225"/>
      <c r="R15" s="182" t="str">
        <f ca="1">IF(ISERROR($V15),"",OFFSET('Smelter Look-up'!$C$4,$V15-4,0)&amp;"")</f>
        <v>PT Timah Tbk Mentok</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471</v>
      </c>
      <c r="X15" s="227">
        <f t="shared" si="3"/>
        <v>0</v>
      </c>
      <c r="AB15" s="228" t="str">
        <f t="shared" si="4"/>
        <v>TinMentok Smelter</v>
      </c>
    </row>
    <row r="16" spans="1:34" s="227" customFormat="1" ht="20.100000000000001" customHeight="1">
      <c r="A16" s="262" t="s">
        <v>763</v>
      </c>
      <c r="B16" s="182" t="s">
        <v>1099</v>
      </c>
      <c r="C16" s="186" t="s">
        <v>15823</v>
      </c>
      <c r="D16" s="230" t="s">
        <v>1000</v>
      </c>
      <c r="E16" s="182" t="s">
        <v>859</v>
      </c>
      <c r="F16" s="182" t="s">
        <v>763</v>
      </c>
      <c r="G16" s="182" t="s">
        <v>13177</v>
      </c>
      <c r="H16" s="183" t="s">
        <v>15818</v>
      </c>
      <c r="I16" s="184" t="s">
        <v>1752</v>
      </c>
      <c r="J16" s="184" t="s">
        <v>1753</v>
      </c>
      <c r="K16" s="224"/>
      <c r="L16" s="224"/>
      <c r="M16" s="224"/>
      <c r="N16" s="224"/>
      <c r="O16" s="224"/>
      <c r="P16" s="185"/>
      <c r="Q16" s="225"/>
      <c r="R16" s="182" t="str">
        <f ca="1">IF(ISERROR($V16),"",OFFSET('Smelter Look-up'!$C$4,$V16-4,0)&amp;"")</f>
        <v/>
      </c>
      <c r="S16" s="181" t="str">
        <f t="shared" ca="1" si="2"/>
        <v>TH</v>
      </c>
      <c r="T16" s="181" t="str">
        <f ca="1">IF(B16="","",IF(ISERROR(MATCH($J16,SorP!$B$1:$B$6226,0)),"",INDIRECT("'SorP'!$A$"&amp;MATCH($S16&amp;$J16,SorP!C:C,0))))</f>
        <v>TH-83</v>
      </c>
      <c r="U16" s="201"/>
      <c r="V16" s="226" t="e">
        <f>IF(C16="",NA(),IF(OR(C16="Smelter not listed",C16="Smelter not yet identified"),MATCH($B16&amp;$D16,'Smelter Look-up'!$J:$J,0),MATCH($B16&amp;$C16,'Smelter Look-up'!$J:$J,0)))</f>
        <v>#N/A</v>
      </c>
      <c r="X16" s="227">
        <f t="shared" si="3"/>
        <v>0</v>
      </c>
      <c r="AB16" s="228" t="str">
        <f t="shared" si="4"/>
        <v>TinThailand Smelting &amp; Refining Co., Ltd</v>
      </c>
    </row>
    <row r="17" spans="1:28" s="227" customFormat="1" ht="20.100000000000001" customHeight="1">
      <c r="A17" s="262" t="s">
        <v>751</v>
      </c>
      <c r="B17" s="182" t="s">
        <v>1099</v>
      </c>
      <c r="C17" s="186" t="s">
        <v>1736</v>
      </c>
      <c r="D17" s="230" t="s">
        <v>1293</v>
      </c>
      <c r="E17" s="182" t="s">
        <v>1069</v>
      </c>
      <c r="F17" s="182" t="s">
        <v>751</v>
      </c>
      <c r="G17" s="182" t="s">
        <v>13177</v>
      </c>
      <c r="H17" s="183"/>
      <c r="I17" s="184" t="s">
        <v>1734</v>
      </c>
      <c r="J17" s="184" t="s">
        <v>13515</v>
      </c>
      <c r="K17" s="224"/>
      <c r="L17" s="224"/>
      <c r="M17" s="224"/>
      <c r="N17" s="224"/>
      <c r="O17" s="224"/>
      <c r="P17" s="185"/>
      <c r="Q17" s="225"/>
      <c r="R17" s="182" t="str">
        <f ca="1">IF(ISERROR($V17),"",OFFSET('Smelter Look-up'!$C$4,$V17-4,0)&amp;"")</f>
        <v>China Tin Group Co., Ltd.</v>
      </c>
      <c r="S17" s="181" t="str">
        <f t="shared" ca="1" si="2"/>
        <v>CN</v>
      </c>
      <c r="T17" s="181" t="str">
        <f ca="1">IF(B17="","",IF(ISERROR(MATCH($J17,SorP!$B$1:$B$6226,0)),"",INDIRECT("'SorP'!$A$"&amp;MATCH($S17&amp;$J17,SorP!C:C,0))))</f>
        <v>CN-GX</v>
      </c>
      <c r="U17" s="201"/>
      <c r="V17" s="226">
        <f>IF(C17="",NA(),IF(OR(C17="Smelter not listed",C17="Smelter not yet identified"),MATCH($B17&amp;$D17,'Smelter Look-up'!$J:$J,0),MATCH($B17&amp;$C17,'Smelter Look-up'!$J:$J,0)))</f>
        <v>463</v>
      </c>
      <c r="X17" s="227">
        <f t="shared" si="3"/>
        <v>0</v>
      </c>
      <c r="AB17" s="228" t="str">
        <f t="shared" si="4"/>
        <v>TinLiuzhhou China Tin</v>
      </c>
    </row>
    <row r="18" spans="1:28" s="227" customFormat="1" ht="20.100000000000001" customHeight="1">
      <c r="A18" s="181" t="s">
        <v>745</v>
      </c>
      <c r="B18" s="182" t="s">
        <v>1099</v>
      </c>
      <c r="C18" s="186" t="s">
        <v>991</v>
      </c>
      <c r="D18" s="230" t="s">
        <v>814</v>
      </c>
      <c r="E18" s="182" t="s">
        <v>15820</v>
      </c>
      <c r="F18" s="182" t="s">
        <v>745</v>
      </c>
      <c r="G18" s="182" t="s">
        <v>13177</v>
      </c>
      <c r="H18" s="183">
        <v>0</v>
      </c>
      <c r="I18" s="184" t="s">
        <v>1728</v>
      </c>
      <c r="J18" s="184" t="s">
        <v>1728</v>
      </c>
      <c r="K18" s="224"/>
      <c r="L18" s="224"/>
      <c r="M18" s="224"/>
      <c r="N18" s="224"/>
      <c r="O18" s="224"/>
      <c r="P18" s="185"/>
      <c r="Q18" s="225"/>
      <c r="R18" s="182" t="str">
        <f ca="1">IF(ISERROR($V18),"",OFFSET('Smelter Look-up'!$C$4,$V18-4,0)&amp;"")</f>
        <v>EM Vinto</v>
      </c>
      <c r="S18" s="181" t="str">
        <f t="shared" ca="1" si="2"/>
        <v>Unknown</v>
      </c>
      <c r="T18" s="181" t="e">
        <f ca="1">IF(B18="","",IF(ISERROR(MATCH($J18,SorP!$B$1:$B$6226,0)),"",INDIRECT("'SorP'!$A$"&amp;MATCH($S18&amp;$J18,SorP!C:C,0))))</f>
        <v>#N/A</v>
      </c>
      <c r="U18" s="201"/>
      <c r="V18" s="226">
        <f>IF(C18="",NA(),IF(OR(C18="Smelter not listed",C18="Smelter not yet identified"),MATCH($B18&amp;$D18,'Smelter Look-up'!$J:$J,0),MATCH($B18&amp;$C18,'Smelter Look-up'!$J:$J,0)))</f>
        <v>430</v>
      </c>
      <c r="X18" s="227">
        <f t="shared" si="3"/>
        <v>0</v>
      </c>
      <c r="AB18" s="228" t="str">
        <f t="shared" si="4"/>
        <v>TinEmpressa Nacional de Fundiciones (ENAF)</v>
      </c>
    </row>
    <row r="19" spans="1:28" s="227" customFormat="1" ht="20.25">
      <c r="A19" s="181" t="s">
        <v>758</v>
      </c>
      <c r="B19" s="182" t="s">
        <v>1099</v>
      </c>
      <c r="C19" s="186" t="s">
        <v>2093</v>
      </c>
      <c r="D19" s="230" t="s">
        <v>2093</v>
      </c>
      <c r="E19" s="182" t="s">
        <v>15820</v>
      </c>
      <c r="F19" s="182" t="s">
        <v>758</v>
      </c>
      <c r="G19" s="182" t="s">
        <v>13177</v>
      </c>
      <c r="H19" s="183">
        <v>0</v>
      </c>
      <c r="I19" s="184" t="s">
        <v>1728</v>
      </c>
      <c r="J19" s="184" t="s">
        <v>1728</v>
      </c>
      <c r="K19" s="224"/>
      <c r="L19" s="224"/>
      <c r="M19" s="224"/>
      <c r="N19" s="224"/>
      <c r="O19" s="224"/>
      <c r="P19" s="185"/>
      <c r="Q19" s="225"/>
      <c r="R19" s="182" t="str">
        <f ca="1">IF(ISERROR($V19),"",OFFSET('Smelter Look-up'!$C$4,$V19-4,0)&amp;"")</f>
        <v>Operaciones Metalurgicas S.A.</v>
      </c>
      <c r="S19" s="181" t="str">
        <f t="shared" ca="1" si="2"/>
        <v>Unknown</v>
      </c>
      <c r="T19" s="181" t="e">
        <f ca="1">IF(B19="","",IF(ISERROR(MATCH($J19,SorP!$B$1:$B$6226,0)),"",INDIRECT("'SorP'!$A$"&amp;MATCH($S19&amp;$J19,SorP!C:C,0))))</f>
        <v>#N/A</v>
      </c>
      <c r="U19" s="201"/>
      <c r="V19" s="226">
        <f>IF(C19="",NA(),IF(OR(C19="Smelter not listed",C19="Smelter not yet identified"),MATCH($B19&amp;$D19,'Smelter Look-up'!$J:$J,0),MATCH($B19&amp;$C19,'Smelter Look-up'!$J:$J,0)))</f>
        <v>492</v>
      </c>
      <c r="X19" s="227">
        <f t="shared" si="3"/>
        <v>0</v>
      </c>
      <c r="AB19" s="228" t="str">
        <f t="shared" si="4"/>
        <v>TinOMSA</v>
      </c>
    </row>
    <row r="20" spans="1:28" s="227" customFormat="1" ht="20.25">
      <c r="A20" s="181" t="s">
        <v>13774</v>
      </c>
      <c r="B20" s="182" t="s">
        <v>1099</v>
      </c>
      <c r="C20" s="186" t="s">
        <v>13760</v>
      </c>
      <c r="D20" s="230" t="s">
        <v>13760</v>
      </c>
      <c r="E20" s="182" t="s">
        <v>13050</v>
      </c>
      <c r="F20" s="182" t="s">
        <v>13774</v>
      </c>
      <c r="G20" s="182" t="s">
        <v>13177</v>
      </c>
      <c r="H20" s="183"/>
      <c r="I20" s="184" t="s">
        <v>13785</v>
      </c>
      <c r="J20" s="184" t="s">
        <v>10012</v>
      </c>
      <c r="K20" s="224"/>
      <c r="L20" s="224"/>
      <c r="M20" s="224"/>
      <c r="N20" s="224"/>
      <c r="O20" s="224"/>
      <c r="P20" s="185"/>
      <c r="Q20" s="225"/>
      <c r="R20" s="182" t="str">
        <f ca="1">IF(ISERROR($V20),"",OFFSET('Smelter Look-up'!$C$4,$V20-4,0)&amp;"")</f>
        <v>Luna Smelter, Ltd.</v>
      </c>
      <c r="S20" s="181" t="str">
        <f t="shared" ca="1" si="2"/>
        <v>RW</v>
      </c>
      <c r="T20" s="181" t="str">
        <f ca="1">IF(B20="","",IF(ISERROR(MATCH($J20,SorP!$B$1:$B$6226,0)),"",INDIRECT("'SorP'!$A$"&amp;MATCH($S20&amp;$J20,SorP!C:C,0))))</f>
        <v>RW-01</v>
      </c>
      <c r="U20" s="201"/>
      <c r="V20" s="226">
        <f>IF(C20="",NA(),IF(OR(C20="Smelter not listed",C20="Smelter not yet identified"),MATCH($B20&amp;$D20,'Smelter Look-up'!$J:$J,0),MATCH($B20&amp;$C20,'Smelter Look-up'!$J:$J,0)))</f>
        <v>465</v>
      </c>
      <c r="X20" s="227">
        <f t="shared" si="3"/>
        <v>0</v>
      </c>
      <c r="AB20" s="228" t="str">
        <f t="shared" si="4"/>
        <v>TinLuna Smelter, Ltd.</v>
      </c>
    </row>
    <row r="21" spans="1:28" s="227" customFormat="1" ht="25.5">
      <c r="A21" s="181" t="s">
        <v>766</v>
      </c>
      <c r="B21" s="182" t="s">
        <v>1099</v>
      </c>
      <c r="C21" s="186" t="s">
        <v>15824</v>
      </c>
      <c r="D21" s="230" t="s">
        <v>48</v>
      </c>
      <c r="E21" s="182" t="s">
        <v>1069</v>
      </c>
      <c r="F21" s="182" t="s">
        <v>766</v>
      </c>
      <c r="G21" s="182" t="s">
        <v>13177</v>
      </c>
      <c r="H21" s="183" t="s">
        <v>15818</v>
      </c>
      <c r="I21" s="184" t="s">
        <v>2398</v>
      </c>
      <c r="J21" s="184" t="s">
        <v>13540</v>
      </c>
      <c r="K21" s="224"/>
      <c r="L21" s="224"/>
      <c r="M21" s="224"/>
      <c r="N21" s="224"/>
      <c r="O21" s="224"/>
      <c r="P21" s="185"/>
      <c r="Q21" s="225"/>
      <c r="R21" s="182" t="str">
        <f ca="1">IF(ISERROR($V21),"",OFFSET('Smelter Look-up'!$C$4,$V21-4,0)&amp;"")</f>
        <v/>
      </c>
      <c r="S21" s="181" t="str">
        <f t="shared" ca="1" si="2"/>
        <v>CN</v>
      </c>
      <c r="T21" s="181" t="str">
        <f ca="1">IF(B21="","",IF(ISERROR(MATCH($J21,SorP!$B$1:$B$6226,0)),"",INDIRECT("'SorP'!$A$"&amp;MATCH($S21&amp;$J21,SorP!C:C,0))))</f>
        <v>CN-YN</v>
      </c>
      <c r="U21" s="201"/>
      <c r="V21" s="226" t="e">
        <f>IF(C21="",NA(),IF(OR(C21="Smelter not listed",C21="Smelter not yet identified"),MATCH($B21&amp;$D21,'Smelter Look-up'!$J:$J,0),MATCH($B21&amp;$C21,'Smelter Look-up'!$J:$J,0)))</f>
        <v>#N/A</v>
      </c>
      <c r="X21" s="227">
        <f t="shared" si="3"/>
        <v>0</v>
      </c>
      <c r="AB21" s="228" t="str">
        <f t="shared" si="4"/>
        <v>TinSmelting Branch of Yunnan Tin Company Limited</v>
      </c>
    </row>
    <row r="22" spans="1:28" s="227" customFormat="1" ht="25.5">
      <c r="A22" s="181" t="s">
        <v>1368</v>
      </c>
      <c r="B22" s="182" t="s">
        <v>1099</v>
      </c>
      <c r="C22" s="186" t="s">
        <v>1367</v>
      </c>
      <c r="D22" s="230" t="s">
        <v>1367</v>
      </c>
      <c r="E22" s="182" t="s">
        <v>1074</v>
      </c>
      <c r="F22" s="182" t="s">
        <v>1368</v>
      </c>
      <c r="G22" s="182" t="s">
        <v>13177</v>
      </c>
      <c r="H22" s="183"/>
      <c r="I22" s="184" t="s">
        <v>1726</v>
      </c>
      <c r="J22" s="184" t="s">
        <v>12799</v>
      </c>
      <c r="K22" s="224"/>
      <c r="L22" s="224"/>
      <c r="M22" s="224"/>
      <c r="N22" s="224"/>
      <c r="O22" s="224"/>
      <c r="P22" s="185"/>
      <c r="Q22" s="225"/>
      <c r="R22" s="182" t="str">
        <f ca="1">IF(ISERROR($V22),"",OFFSET('Smelter Look-up'!$C$4,$V22-4,0)&amp;"")</f>
        <v>PT ATD Makmur Mandiri Jaya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499</v>
      </c>
      <c r="X22" s="227">
        <f t="shared" si="3"/>
        <v>0</v>
      </c>
      <c r="AB22" s="228" t="str">
        <f t="shared" si="4"/>
        <v>TinPT ATD Makmur Mandiri Jaya</v>
      </c>
    </row>
    <row r="23" spans="1:28" s="227" customFormat="1" ht="20.25">
      <c r="A23" s="181" t="s">
        <v>1374</v>
      </c>
      <c r="B23" s="182" t="s">
        <v>1099</v>
      </c>
      <c r="C23" s="186" t="s">
        <v>877</v>
      </c>
      <c r="D23" s="230" t="s">
        <v>877</v>
      </c>
      <c r="E23" s="182" t="s">
        <v>1077</v>
      </c>
      <c r="F23" s="182" t="s">
        <v>1374</v>
      </c>
      <c r="G23" s="182"/>
      <c r="H23" s="183"/>
      <c r="I23" s="184" t="s">
        <v>1541</v>
      </c>
      <c r="J23" s="184" t="s">
        <v>1542</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425</v>
      </c>
      <c r="X23" s="227">
        <f t="shared" si="3"/>
        <v>0</v>
      </c>
      <c r="AB23" s="228" t="str">
        <f t="shared" si="4"/>
        <v>TinDowa</v>
      </c>
    </row>
    <row r="24" spans="1:28" s="227" customFormat="1" ht="25.5">
      <c r="A24" s="181" t="s">
        <v>748</v>
      </c>
      <c r="B24" s="182" t="s">
        <v>1099</v>
      </c>
      <c r="C24" s="186" t="s">
        <v>15825</v>
      </c>
      <c r="D24" s="230" t="s">
        <v>15825</v>
      </c>
      <c r="E24" s="182" t="s">
        <v>1069</v>
      </c>
      <c r="F24" s="182" t="s">
        <v>748</v>
      </c>
      <c r="G24" s="182" t="s">
        <v>13177</v>
      </c>
      <c r="H24" s="183" t="s">
        <v>15818</v>
      </c>
      <c r="I24" s="184" t="s">
        <v>2398</v>
      </c>
      <c r="J24" s="184" t="s">
        <v>13540</v>
      </c>
      <c r="K24" s="224"/>
      <c r="L24" s="224"/>
      <c r="M24" s="224"/>
      <c r="N24" s="224"/>
      <c r="O24" s="224"/>
      <c r="P24" s="185"/>
      <c r="Q24" s="225"/>
      <c r="R24" s="182" t="str">
        <f ca="1">IF(ISERROR($V24),"",OFFSET('Smelter Look-up'!$C$4,$V24-4,0)&amp;"")</f>
        <v/>
      </c>
      <c r="S24" s="181" t="str">
        <f t="shared" ca="1" si="2"/>
        <v>CN</v>
      </c>
      <c r="T24" s="181" t="str">
        <f ca="1">IF(B24="","",IF(ISERROR(MATCH($J24,SorP!$B$1:$B$6226,0)),"",INDIRECT("'SorP'!$A$"&amp;MATCH($S24&amp;$J24,SorP!C:C,0))))</f>
        <v>CN-YN</v>
      </c>
      <c r="U24" s="201"/>
      <c r="V24" s="226" t="e">
        <f>IF(C24="",NA(),IF(OR(C24="Smelter not listed",C24="Smelter not yet identified"),MATCH($B24&amp;$D24,'Smelter Look-up'!$J:$J,0),MATCH($B24&amp;$C24,'Smelter Look-up'!$J:$J,0)))</f>
        <v>#N/A</v>
      </c>
      <c r="X24" s="227">
        <f t="shared" si="3"/>
        <v>0</v>
      </c>
      <c r="AB24" s="228" t="str">
        <f t="shared" si="4"/>
        <v>TinGejiu Non-Ferrous Metal Processing Co. Ltd.</v>
      </c>
    </row>
    <row r="25" spans="1:28" s="227" customFormat="1" ht="20.25">
      <c r="A25" s="181" t="s">
        <v>755</v>
      </c>
      <c r="B25" s="182" t="s">
        <v>1099</v>
      </c>
      <c r="C25" s="186" t="s">
        <v>1131</v>
      </c>
      <c r="D25" s="230" t="s">
        <v>1131</v>
      </c>
      <c r="E25" s="182" t="s">
        <v>1077</v>
      </c>
      <c r="F25" s="182" t="s">
        <v>755</v>
      </c>
      <c r="G25" s="182" t="s">
        <v>13177</v>
      </c>
      <c r="H25" s="183">
        <v>0</v>
      </c>
      <c r="I25" s="184" t="s">
        <v>1509</v>
      </c>
      <c r="J25" s="184" t="s">
        <v>1509</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482</v>
      </c>
      <c r="X25" s="227">
        <f t="shared" si="3"/>
        <v>0</v>
      </c>
      <c r="AB25" s="228" t="str">
        <f t="shared" si="4"/>
        <v>TinMitsubishi Materials Corporation</v>
      </c>
    </row>
    <row r="26" spans="1:28" s="227" customFormat="1" ht="26.25" customHeight="1">
      <c r="A26" s="181" t="s">
        <v>744</v>
      </c>
      <c r="B26" s="182" t="s">
        <v>1099</v>
      </c>
      <c r="C26" s="186" t="s">
        <v>15826</v>
      </c>
      <c r="D26" s="230" t="s">
        <v>15826</v>
      </c>
      <c r="E26" s="182" t="s">
        <v>15827</v>
      </c>
      <c r="F26" s="182" t="s">
        <v>744</v>
      </c>
      <c r="G26" s="182" t="s">
        <v>13177</v>
      </c>
      <c r="H26" s="183">
        <v>0</v>
      </c>
      <c r="I26" s="184" t="s">
        <v>15828</v>
      </c>
      <c r="J26" s="184" t="s">
        <v>1699</v>
      </c>
      <c r="K26" s="224"/>
      <c r="L26" s="224"/>
      <c r="M26" s="224"/>
      <c r="N26" s="224"/>
      <c r="O26" s="224"/>
      <c r="P26" s="185"/>
      <c r="Q26" s="225"/>
      <c r="R26" s="182" t="str">
        <f ca="1">IF(ISERROR($V26),"",OFFSET('Smelter Look-up'!$C$4,$V26-4,0)&amp;"")</f>
        <v/>
      </c>
      <c r="S26" s="181" t="str">
        <f t="shared" ca="1" si="2"/>
        <v>US</v>
      </c>
      <c r="T26" s="181" t="str">
        <f ca="1">IF(B26="","",IF(ISERROR(MATCH($J26,SorP!$B$1:$B$6226,0)),"",INDIRECT("'SorP'!$A$"&amp;MATCH($S26&amp;$J26,SorP!C:C,0))))</f>
        <v>US-PA</v>
      </c>
      <c r="U26" s="201"/>
      <c r="V26" s="226" t="e">
        <f>IF(C26="",NA(),IF(OR(C26="Smelter not listed",C26="Smelter not yet identified"),MATCH($B26&amp;$D26,'Smelter Look-up'!$J:$J,0),MATCH($B26&amp;$C26,'Smelter Look-up'!$J:$J,0)))</f>
        <v>#N/A</v>
      </c>
      <c r="X26" s="227">
        <f t="shared" si="3"/>
        <v>0</v>
      </c>
      <c r="AB26" s="228" t="str">
        <f t="shared" si="4"/>
        <v>TinAlpha</v>
      </c>
    </row>
    <row r="27" spans="1:28" s="227" customFormat="1" ht="26.25" customHeight="1">
      <c r="A27" s="181" t="s">
        <v>1740</v>
      </c>
      <c r="B27" s="182" t="s">
        <v>1099</v>
      </c>
      <c r="C27" s="186" t="s">
        <v>2104</v>
      </c>
      <c r="D27" s="230" t="s">
        <v>2104</v>
      </c>
      <c r="E27" s="182" t="s">
        <v>2384</v>
      </c>
      <c r="F27" s="182" t="s">
        <v>1740</v>
      </c>
      <c r="G27" s="182" t="s">
        <v>13177</v>
      </c>
      <c r="H27" s="183"/>
      <c r="I27" s="184" t="s">
        <v>1741</v>
      </c>
      <c r="J27" s="184" t="s">
        <v>1601</v>
      </c>
      <c r="K27" s="224"/>
      <c r="L27" s="224"/>
      <c r="M27" s="224"/>
      <c r="N27" s="224"/>
      <c r="O27" s="224"/>
      <c r="P27" s="185"/>
      <c r="Q27" s="225"/>
      <c r="R27" s="182" t="str">
        <f ca="1">IF(ISERROR($V27),"",OFFSET('Smelter Look-up'!$C$4,$V27-4,0)&amp;"")</f>
        <v>Metallic Resources, Inc.</v>
      </c>
      <c r="S27" s="181" t="str">
        <f t="shared" ca="1" si="2"/>
        <v>US</v>
      </c>
      <c r="T27" s="181" t="str">
        <f ca="1">IF(B27="","",IF(ISERROR(MATCH($J27,SorP!$B$1:$B$6226,0)),"",INDIRECT("'SorP'!$A$"&amp;MATCH($S27&amp;$J27,SorP!C:C,0))))</f>
        <v>US-OH</v>
      </c>
      <c r="U27" s="201"/>
      <c r="V27" s="226">
        <f>IF(C27="",NA(),IF(OR(C27="Smelter not listed",C27="Smelter not yet identified"),MATCH($B27&amp;$D27,'Smelter Look-up'!$J:$J,0),MATCH($B27&amp;$C27,'Smelter Look-up'!$J:$J,0)))</f>
        <v>473</v>
      </c>
      <c r="X27" s="227">
        <f t="shared" si="3"/>
        <v>0</v>
      </c>
      <c r="AB27" s="228" t="str">
        <f t="shared" si="4"/>
        <v>TinMetallic Resources, Inc.</v>
      </c>
    </row>
    <row r="28" spans="1:28" s="227" customFormat="1" ht="27.75" customHeight="1">
      <c r="A28" s="181" t="s">
        <v>777</v>
      </c>
      <c r="B28" s="182" t="s">
        <v>1099</v>
      </c>
      <c r="C28" s="186" t="s">
        <v>1001</v>
      </c>
      <c r="D28" s="230" t="s">
        <v>13714</v>
      </c>
      <c r="E28" s="182" t="s">
        <v>1074</v>
      </c>
      <c r="F28" s="182" t="s">
        <v>777</v>
      </c>
      <c r="G28" s="182" t="s">
        <v>13177</v>
      </c>
      <c r="H28" s="183">
        <v>0</v>
      </c>
      <c r="I28" s="184" t="s">
        <v>1749</v>
      </c>
      <c r="J28" s="184" t="s">
        <v>6016</v>
      </c>
      <c r="K28" s="224"/>
      <c r="L28" s="224"/>
      <c r="M28" s="224"/>
      <c r="N28" s="224"/>
      <c r="O28" s="224"/>
      <c r="P28" s="185"/>
      <c r="Q28" s="225"/>
      <c r="R28" s="182" t="str">
        <f ca="1">IF(ISERROR($V28),"",OFFSET('Smelter Look-up'!$C$4,$V28-4,0)&amp;"")</f>
        <v>PT Timah Tbk Kundur</v>
      </c>
      <c r="S28" s="181" t="str">
        <f t="shared" ca="1" si="2"/>
        <v>ID</v>
      </c>
      <c r="T28" s="181" t="str">
        <f ca="1">IF(B28="","",IF(ISERROR(MATCH($J28,SorP!$B$1:$B$6226,0)),"",INDIRECT("'SorP'!$A$"&amp;MATCH($S28&amp;$J28,SorP!C:C,0))))</f>
        <v>ID-RI</v>
      </c>
      <c r="U28" s="201"/>
      <c r="V28" s="226">
        <f>IF(C28="",NA(),IF(OR(C28="Smelter not listed",C28="Smelter not yet identified"),MATCH($B28&amp;$D28,'Smelter Look-up'!$J:$J,0),MATCH($B28&amp;$C28,'Smelter Look-up'!$J:$J,0)))</f>
        <v>508</v>
      </c>
      <c r="X28" s="227">
        <f t="shared" si="3"/>
        <v>0</v>
      </c>
      <c r="AB28" s="228" t="str">
        <f t="shared" si="4"/>
        <v>TinPT Tambang Timah</v>
      </c>
    </row>
    <row r="29" spans="1:28" s="227" customFormat="1" ht="20.25">
      <c r="A29" s="181" t="s">
        <v>691</v>
      </c>
      <c r="B29" s="182" t="s">
        <v>1098</v>
      </c>
      <c r="C29" s="186" t="s">
        <v>1131</v>
      </c>
      <c r="D29" s="230" t="s">
        <v>1131</v>
      </c>
      <c r="E29" s="182" t="s">
        <v>1077</v>
      </c>
      <c r="F29" s="182" t="s">
        <v>691</v>
      </c>
      <c r="G29" s="182" t="s">
        <v>13177</v>
      </c>
      <c r="H29" s="183">
        <v>0</v>
      </c>
      <c r="I29" s="184" t="s">
        <v>1509</v>
      </c>
      <c r="J29" s="184" t="s">
        <v>1509</v>
      </c>
      <c r="K29" s="224"/>
      <c r="L29" s="224"/>
      <c r="M29" s="224"/>
      <c r="N29" s="224"/>
      <c r="O29" s="224"/>
      <c r="P29" s="185"/>
      <c r="Q29" s="225"/>
      <c r="R29" s="182" t="str">
        <f ca="1">IF(ISERROR($V29),"",OFFSET('Smelter Look-up'!$C$4,$V29-4,0)&amp;"")</f>
        <v>Mitsubishi Materials Corporation</v>
      </c>
      <c r="S29" s="181" t="str">
        <f t="shared" ca="1" si="2"/>
        <v>JP</v>
      </c>
      <c r="T29" s="181" t="str">
        <f ca="1">IF(B29="","",IF(ISERROR(MATCH($J29,SorP!$B$1:$B$6226,0)),"",INDIRECT("'SorP'!$A$"&amp;MATCH($S29&amp;$J29,SorP!C:C,0))))</f>
        <v>JP-13</v>
      </c>
      <c r="U29" s="201"/>
      <c r="V29" s="226">
        <f>IF(C29="",NA(),IF(OR(C29="Smelter not listed",C29="Smelter not yet identified"),MATCH($B29&amp;$D29,'Smelter Look-up'!$J:$J,0),MATCH($B29&amp;$C29,'Smelter Look-up'!$J:$J,0)))</f>
        <v>189</v>
      </c>
      <c r="X29" s="227">
        <f t="shared" si="3"/>
        <v>0</v>
      </c>
      <c r="AB29" s="228" t="str">
        <f t="shared" si="4"/>
        <v>GoldMitsubishi Materials Corporation</v>
      </c>
    </row>
    <row r="30" spans="1:28" s="227" customFormat="1" ht="20.25">
      <c r="A30" s="181" t="s">
        <v>669</v>
      </c>
      <c r="B30" s="182" t="s">
        <v>1098</v>
      </c>
      <c r="C30" s="186" t="s">
        <v>1567</v>
      </c>
      <c r="D30" s="230" t="s">
        <v>15276</v>
      </c>
      <c r="E30" s="182" t="s">
        <v>15829</v>
      </c>
      <c r="F30" s="182" t="s">
        <v>669</v>
      </c>
      <c r="G30" s="182" t="s">
        <v>13177</v>
      </c>
      <c r="H30" s="183" t="s">
        <v>15818</v>
      </c>
      <c r="I30" s="184" t="s">
        <v>1565</v>
      </c>
      <c r="J30" s="184" t="s">
        <v>1566</v>
      </c>
      <c r="K30" s="224"/>
      <c r="L30" s="224"/>
      <c r="M30" s="224"/>
      <c r="N30" s="224"/>
      <c r="O30" s="224"/>
      <c r="P30" s="185"/>
      <c r="Q30" s="225"/>
      <c r="R30" s="182" t="str">
        <f ca="1">IF(ISERROR($V30),"",OFFSET('Smelter Look-up'!$C$4,$V30-4,0)&amp;"")</f>
        <v>Asahi Refining USA Inc.</v>
      </c>
      <c r="S30" s="181" t="str">
        <f t="shared" ca="1" si="2"/>
        <v>Unknown</v>
      </c>
      <c r="T30" s="181" t="e">
        <f ca="1">IF(B30="","",IF(ISERROR(MATCH($J30,SorP!$B$1:$B$6226,0)),"",INDIRECT("'SorP'!$A$"&amp;MATCH($S30&amp;$J30,SorP!C:C,0))))</f>
        <v>#N/A</v>
      </c>
      <c r="U30" s="201"/>
      <c r="V30" s="226">
        <f>IF(C30="",NA(),IF(OR(C30="Smelter not listed",C30="Smelter not yet identified"),MATCH($B30&amp;$D30,'Smelter Look-up'!$J:$J,0),MATCH($B30&amp;$C30,'Smelter Look-up'!$J:$J,0)))</f>
        <v>132</v>
      </c>
      <c r="X30" s="227">
        <f t="shared" si="3"/>
        <v>0</v>
      </c>
      <c r="AB30" s="228" t="str">
        <f t="shared" si="4"/>
        <v>GoldJohnson Matthey Inc. (USA)</v>
      </c>
    </row>
    <row r="31" spans="1:28" s="227" customFormat="1" ht="25.5">
      <c r="A31" s="181" t="s">
        <v>634</v>
      </c>
      <c r="B31" s="182" t="s">
        <v>1098</v>
      </c>
      <c r="C31" s="186" t="s">
        <v>49</v>
      </c>
      <c r="D31" s="230" t="s">
        <v>49</v>
      </c>
      <c r="E31" s="182" t="s">
        <v>1070</v>
      </c>
      <c r="F31" s="182" t="s">
        <v>634</v>
      </c>
      <c r="G31" s="182" t="s">
        <v>13177</v>
      </c>
      <c r="H31" s="183">
        <v>0</v>
      </c>
      <c r="I31" s="184" t="s">
        <v>1510</v>
      </c>
      <c r="J31" s="184" t="s">
        <v>1511</v>
      </c>
      <c r="K31" s="224"/>
      <c r="L31" s="224"/>
      <c r="M31" s="224"/>
      <c r="N31" s="224"/>
      <c r="O31" s="224"/>
      <c r="P31" s="185"/>
      <c r="Q31" s="225"/>
      <c r="R31" s="182" t="str">
        <f ca="1">IF(ISERROR($V31),"",OFFSET('Smelter Look-up'!$C$4,$V31-4,0)&amp;"")</f>
        <v>Agosi AG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19</v>
      </c>
      <c r="X31" s="227">
        <f t="shared" si="3"/>
        <v>0</v>
      </c>
      <c r="AB31" s="228" t="str">
        <f t="shared" si="4"/>
        <v>GoldAllgemeine Gold-und Silberscheideanstalt A.G.</v>
      </c>
    </row>
    <row r="32" spans="1:28" s="227" customFormat="1" ht="20.25">
      <c r="A32" s="181" t="s">
        <v>638</v>
      </c>
      <c r="B32" s="182" t="s">
        <v>1098</v>
      </c>
      <c r="C32" s="186" t="s">
        <v>2237</v>
      </c>
      <c r="D32" s="230" t="s">
        <v>2237</v>
      </c>
      <c r="E32" s="182" t="s">
        <v>1077</v>
      </c>
      <c r="F32" s="182" t="s">
        <v>638</v>
      </c>
      <c r="G32" s="182" t="s">
        <v>13177</v>
      </c>
      <c r="H32" s="183">
        <v>0</v>
      </c>
      <c r="I32" s="184" t="s">
        <v>15830</v>
      </c>
      <c r="J32" s="184" t="s">
        <v>1518</v>
      </c>
      <c r="K32" s="224"/>
      <c r="L32" s="224"/>
      <c r="M32" s="224"/>
      <c r="N32" s="224"/>
      <c r="O32" s="224"/>
      <c r="P32" s="185"/>
      <c r="Q32" s="225"/>
      <c r="R32" s="182" t="str">
        <f ca="1">IF(ISERROR($V32),"",OFFSET('Smelter Look-up'!$C$4,$V32-4,0)&amp;"")</f>
        <v>ASAHI METALFINE, Inc.</v>
      </c>
      <c r="S32" s="181" t="str">
        <f t="shared" ca="1" si="2"/>
        <v>JP</v>
      </c>
      <c r="T32" s="181" t="str">
        <f ca="1">IF(B32="","",IF(ISERROR(MATCH($J32,SorP!$B$1:$B$6226,0)),"",INDIRECT("'SorP'!$A$"&amp;MATCH($S32&amp;$J32,SorP!C:C,0))))</f>
        <v>JP-28</v>
      </c>
      <c r="U32" s="201"/>
      <c r="V32" s="226">
        <f>IF(C32="",NA(),IF(OR(C32="Smelter not listed",C32="Smelter not yet identified"),MATCH($B32&amp;$D32,'Smelter Look-up'!$J:$J,0),MATCH($B32&amp;$C32,'Smelter Look-up'!$J:$J,0)))</f>
        <v>30</v>
      </c>
      <c r="X32" s="227">
        <f t="shared" si="3"/>
        <v>0</v>
      </c>
      <c r="AB32" s="228" t="str">
        <f t="shared" si="4"/>
        <v>GoldAsahi Pretec Corp.</v>
      </c>
    </row>
    <row r="33" spans="1:28" s="227" customFormat="1" ht="20.25">
      <c r="A33" s="181" t="s">
        <v>715</v>
      </c>
      <c r="B33" s="182" t="s">
        <v>1098</v>
      </c>
      <c r="C33" s="186" t="s">
        <v>20</v>
      </c>
      <c r="D33" s="230" t="s">
        <v>14918</v>
      </c>
      <c r="E33" s="182" t="s">
        <v>1069</v>
      </c>
      <c r="F33" s="182" t="s">
        <v>715</v>
      </c>
      <c r="G33" s="182" t="s">
        <v>13177</v>
      </c>
      <c r="H33" s="183">
        <v>0</v>
      </c>
      <c r="I33" s="184" t="s">
        <v>1621</v>
      </c>
      <c r="J33" s="184" t="s">
        <v>13532</v>
      </c>
      <c r="K33" s="224"/>
      <c r="L33" s="224"/>
      <c r="M33" s="224"/>
      <c r="N33" s="224"/>
      <c r="O33" s="224"/>
      <c r="P33" s="185"/>
      <c r="Q33" s="225"/>
      <c r="R33" s="182" t="str">
        <f ca="1">IF(ISERROR($V33),"",OFFSET('Smelter Look-up'!$C$4,$V33-4,0)&amp;"")</f>
        <v>Shandong Gold Smelting Co., Ltd.</v>
      </c>
      <c r="S33" s="181" t="str">
        <f t="shared" ca="1" si="2"/>
        <v>CN</v>
      </c>
      <c r="T33" s="181" t="str">
        <f ca="1">IF(B33="","",IF(ISERROR(MATCH($J33,SorP!$B$1:$B$6226,0)),"",INDIRECT("'SorP'!$A$"&amp;MATCH($S33&amp;$J33,SorP!C:C,0))))</f>
        <v>CN-SD</v>
      </c>
      <c r="U33" s="201"/>
      <c r="V33" s="226">
        <f>IF(C33="",NA(),IF(OR(C33="Smelter not listed",C33="Smelter not yet identified"),MATCH($B33&amp;$D33,'Smelter Look-up'!$J:$J,0),MATCH($B33&amp;$C33,'Smelter Look-up'!$J:$J,0)))</f>
        <v>58</v>
      </c>
      <c r="X33" s="227">
        <f t="shared" si="3"/>
        <v>0</v>
      </c>
      <c r="AB33" s="228" t="str">
        <f t="shared" si="4"/>
        <v>GoldChina's Shandong Gold Mining Co., Ltd</v>
      </c>
    </row>
    <row r="34" spans="1:28" s="227" customFormat="1" ht="25.5">
      <c r="A34" s="181" t="s">
        <v>642</v>
      </c>
      <c r="B34" s="182" t="s">
        <v>1098</v>
      </c>
      <c r="C34" s="186" t="s">
        <v>875</v>
      </c>
      <c r="D34" s="230" t="s">
        <v>875</v>
      </c>
      <c r="E34" s="182" t="s">
        <v>852</v>
      </c>
      <c r="F34" s="182" t="s">
        <v>642</v>
      </c>
      <c r="G34" s="182" t="s">
        <v>13177</v>
      </c>
      <c r="H34" s="183">
        <v>0</v>
      </c>
      <c r="I34" s="184" t="s">
        <v>2154</v>
      </c>
      <c r="J34" s="184" t="s">
        <v>9394</v>
      </c>
      <c r="K34" s="224"/>
      <c r="L34" s="224"/>
      <c r="M34" s="224"/>
      <c r="N34" s="224"/>
      <c r="O34" s="224"/>
      <c r="P34" s="185"/>
      <c r="Q34" s="225"/>
      <c r="R34" s="182" t="str">
        <f ca="1">IF(ISERROR($V34),"",OFFSET('Smelter Look-up'!$C$4,$V34-4,0)&amp;"")</f>
        <v>Bangko Sentral ng Pilipinas (Central Bank of the Philippines)</v>
      </c>
      <c r="S34" s="181" t="str">
        <f t="shared" ca="1" si="2"/>
        <v>PH</v>
      </c>
      <c r="T34" s="181" t="str">
        <f ca="1">IF(B34="","",IF(ISERROR(MATCH($J34,SorP!$B$1:$B$6226,0)),"",INDIRECT("'SorP'!$A$"&amp;MATCH($S34&amp;$J34,SorP!C:C,0))))</f>
        <v>PH-RIZ</v>
      </c>
      <c r="U34" s="201"/>
      <c r="V34" s="226">
        <f>IF(C34="",NA(),IF(OR(C34="Smelter not listed",C34="Smelter not yet identified"),MATCH($B34&amp;$D34,'Smelter Look-up'!$J:$J,0),MATCH($B34&amp;$C34,'Smelter Look-up'!$J:$J,0)))</f>
        <v>43</v>
      </c>
      <c r="X34" s="227">
        <f t="shared" si="3"/>
        <v>0</v>
      </c>
      <c r="AB34" s="228" t="str">
        <f t="shared" si="4"/>
        <v>GoldBangko Sentral ng Pilipinas (Central Bank of the Philippines)</v>
      </c>
    </row>
    <row r="35" spans="1:28" s="227" customFormat="1" ht="20.25">
      <c r="A35" s="181" t="s">
        <v>668</v>
      </c>
      <c r="B35" s="182" t="s">
        <v>1098</v>
      </c>
      <c r="C35" s="186" t="s">
        <v>15831</v>
      </c>
      <c r="D35" s="230" t="s">
        <v>15831</v>
      </c>
      <c r="E35" s="182" t="s">
        <v>1069</v>
      </c>
      <c r="F35" s="182" t="s">
        <v>668</v>
      </c>
      <c r="G35" s="182" t="s">
        <v>13177</v>
      </c>
      <c r="H35" s="183">
        <v>0</v>
      </c>
      <c r="I35" s="184" t="s">
        <v>1563</v>
      </c>
      <c r="J35" s="184" t="s">
        <v>13531</v>
      </c>
      <c r="K35" s="224"/>
      <c r="L35" s="224"/>
      <c r="M35" s="224"/>
      <c r="N35" s="224"/>
      <c r="O35" s="224"/>
      <c r="P35" s="185"/>
      <c r="Q35" s="225"/>
      <c r="R35" s="182" t="str">
        <f ca="1">IF(ISERROR($V35),"",OFFSET('Smelter Look-up'!$C$4,$V35-4,0)&amp;"")</f>
        <v/>
      </c>
      <c r="S35" s="181" t="str">
        <f t="shared" ca="1" si="2"/>
        <v>CN</v>
      </c>
      <c r="T35" s="181" t="str">
        <f ca="1">IF(B35="","",IF(ISERROR(MATCH($J35,SorP!$B$1:$B$6226,0)),"",INDIRECT("'SorP'!$A$"&amp;MATCH($S35&amp;$J35,SorP!C:C,0))))</f>
        <v>CN-JX</v>
      </c>
      <c r="U35" s="201"/>
      <c r="V35" s="226" t="e">
        <f>IF(C35="",NA(),IF(OR(C35="Smelter not listed",C35="Smelter not yet identified"),MATCH($B35&amp;$D35,'Smelter Look-up'!$J:$J,0),MATCH($B35&amp;$C35,'Smelter Look-up'!$J:$J,0)))</f>
        <v>#N/A</v>
      </c>
      <c r="X35" s="227">
        <f t="shared" si="3"/>
        <v>0</v>
      </c>
      <c r="AB35" s="228" t="str">
        <f t="shared" si="4"/>
        <v>GoldJiangxi Copper Company Limited</v>
      </c>
    </row>
    <row r="36" spans="1:28" s="227" customFormat="1" ht="20.25">
      <c r="A36" s="181" t="s">
        <v>665</v>
      </c>
      <c r="B36" s="182" t="s">
        <v>1098</v>
      </c>
      <c r="C36" s="186" t="s">
        <v>1194</v>
      </c>
      <c r="D36" s="230" t="s">
        <v>1194</v>
      </c>
      <c r="E36" s="182" t="s">
        <v>1077</v>
      </c>
      <c r="F36" s="182" t="s">
        <v>665</v>
      </c>
      <c r="G36" s="182" t="s">
        <v>13177</v>
      </c>
      <c r="H36" s="183">
        <v>0</v>
      </c>
      <c r="I36" s="184" t="s">
        <v>1560</v>
      </c>
      <c r="J36" s="184" t="s">
        <v>1547</v>
      </c>
      <c r="K36" s="224"/>
      <c r="L36" s="224"/>
      <c r="M36" s="224"/>
      <c r="N36" s="224"/>
      <c r="O36" s="224"/>
      <c r="P36" s="185"/>
      <c r="Q36" s="225"/>
      <c r="R36" s="182" t="str">
        <f ca="1">IF(ISERROR($V36),"",OFFSET('Smelter Look-up'!$C$4,$V36-4,0)&amp;"")</f>
        <v>Ishifuku Metal Industry Co., Ltd.</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123</v>
      </c>
      <c r="X36" s="227">
        <f t="shared" si="3"/>
        <v>0</v>
      </c>
      <c r="AB36" s="228" t="str">
        <f t="shared" si="4"/>
        <v>GoldIshifuku Metal Industry Co., Ltd.</v>
      </c>
    </row>
    <row r="37" spans="1:28" s="227" customFormat="1" ht="25.5">
      <c r="A37" s="181" t="s">
        <v>726</v>
      </c>
      <c r="B37" s="182" t="s">
        <v>1098</v>
      </c>
      <c r="C37" s="186" t="s">
        <v>1200</v>
      </c>
      <c r="D37" s="230" t="s">
        <v>1291</v>
      </c>
      <c r="E37" s="182" t="s">
        <v>1069</v>
      </c>
      <c r="F37" s="182" t="s">
        <v>726</v>
      </c>
      <c r="G37" s="182" t="s">
        <v>13177</v>
      </c>
      <c r="H37" s="183">
        <v>0</v>
      </c>
      <c r="I37" s="184" t="s">
        <v>1652</v>
      </c>
      <c r="J37" s="184" t="s">
        <v>13533</v>
      </c>
      <c r="K37" s="224"/>
      <c r="L37" s="224"/>
      <c r="M37" s="224"/>
      <c r="N37" s="224"/>
      <c r="O37" s="224"/>
      <c r="P37" s="185"/>
      <c r="Q37" s="225"/>
      <c r="R37" s="182" t="str">
        <f ca="1">IF(ISERROR($V37),"",OFFSET('Smelter Look-up'!$C$4,$V37-4,0)&amp;"")</f>
        <v>Zhongyuan Gold Smelter of Zhongjin Gold Corporation</v>
      </c>
      <c r="S37" s="181" t="str">
        <f t="shared" ca="1" si="2"/>
        <v>CN</v>
      </c>
      <c r="T37" s="181" t="str">
        <f ca="1">IF(B37="","",IF(ISERROR(MATCH($J37,SorP!$B$1:$B$6226,0)),"",INDIRECT("'SorP'!$A$"&amp;MATCH($S37&amp;$J37,SorP!C:C,0))))</f>
        <v>CN-HA</v>
      </c>
      <c r="U37" s="201"/>
      <c r="V37" s="226">
        <f>IF(C37="",NA(),IF(OR(C37="Smelter not listed",C37="Smelter not yet identified"),MATCH($B37&amp;$D37,'Smelter Look-up'!$J:$J,0),MATCH($B37&amp;$C37,'Smelter Look-up'!$J:$J,0)))</f>
        <v>325</v>
      </c>
      <c r="X37" s="227">
        <f t="shared" si="3"/>
        <v>0</v>
      </c>
      <c r="AB37" s="228" t="str">
        <f t="shared" si="4"/>
        <v>GoldZhongjin Gold Corporation Limited</v>
      </c>
    </row>
    <row r="38" spans="1:28" s="227" customFormat="1" ht="20.25">
      <c r="A38" s="181" t="s">
        <v>712</v>
      </c>
      <c r="B38" s="182" t="s">
        <v>1098</v>
      </c>
      <c r="C38" s="186" t="s">
        <v>54</v>
      </c>
      <c r="D38" s="230" t="s">
        <v>54</v>
      </c>
      <c r="E38" s="182" t="s">
        <v>1077</v>
      </c>
      <c r="F38" s="182" t="s">
        <v>712</v>
      </c>
      <c r="G38" s="182" t="s">
        <v>13177</v>
      </c>
      <c r="H38" s="183">
        <v>0</v>
      </c>
      <c r="I38" s="184" t="s">
        <v>1628</v>
      </c>
      <c r="J38" s="184" t="s">
        <v>2165</v>
      </c>
      <c r="K38" s="224"/>
      <c r="L38" s="224"/>
      <c r="M38" s="224"/>
      <c r="N38" s="224"/>
      <c r="O38" s="224"/>
      <c r="P38" s="185"/>
      <c r="Q38" s="225"/>
      <c r="R38" s="182" t="str">
        <f ca="1">IF(ISERROR($V38),"",OFFSET('Smelter Look-up'!$C$4,$V38-4,0)&amp;"")</f>
        <v>Sumitomo Metal Mining Co., Ltd.</v>
      </c>
      <c r="S38" s="181" t="str">
        <f t="shared" ref="S38:S68" ca="1" si="5">IF(B38="","",IF(ISERROR(MATCH($E38,CL,0)),"Unknown",INDIRECT("'C'!$A$"&amp;MATCH($E38,CL,0)+1)))</f>
        <v>JP</v>
      </c>
      <c r="T38" s="181" t="str">
        <f ca="1">IF(B38="","",IF(ISERROR(MATCH($J38,SorP!$B$1:$B$6226,0)),"",INDIRECT("'SorP'!$A$"&amp;MATCH($S38&amp;$J38,SorP!C:C,0))))</f>
        <v>JP-38</v>
      </c>
      <c r="U38" s="201"/>
      <c r="V38" s="226">
        <f>IF(C38="",NA(),IF(OR(C38="Smelter not listed",C38="Smelter not yet identified"),MATCH($B38&amp;$D38,'Smelter Look-up'!$J:$J,0),MATCH($B38&amp;$C38,'Smelter Look-up'!$J:$J,0)))</f>
        <v>274</v>
      </c>
      <c r="X38" s="227">
        <f t="shared" ref="X38:X68" si="6">IF(AND(C38="Smelter not listed",OR(LEN(D38)=0,LEN(E38)=0)),1,0)</f>
        <v>0</v>
      </c>
      <c r="AB38" s="228" t="str">
        <f t="shared" ref="AB38:AB68" si="7">B38&amp;C38</f>
        <v>GoldSumitomo Metal Mining Co., Ltd.</v>
      </c>
    </row>
    <row r="39" spans="1:28" s="227" customFormat="1" ht="25.5">
      <c r="A39" s="181" t="s">
        <v>673</v>
      </c>
      <c r="B39" s="182" t="s">
        <v>1098</v>
      </c>
      <c r="C39" s="186" t="s">
        <v>52</v>
      </c>
      <c r="D39" s="230" t="s">
        <v>52</v>
      </c>
      <c r="E39" s="182" t="s">
        <v>1077</v>
      </c>
      <c r="F39" s="182" t="s">
        <v>673</v>
      </c>
      <c r="G39" s="182" t="s">
        <v>13177</v>
      </c>
      <c r="H39" s="183">
        <v>0</v>
      </c>
      <c r="I39" s="184" t="s">
        <v>2314</v>
      </c>
      <c r="J39" s="184" t="s">
        <v>2314</v>
      </c>
      <c r="K39" s="224"/>
      <c r="L39" s="224"/>
      <c r="M39" s="224"/>
      <c r="N39" s="224"/>
      <c r="O39" s="224"/>
      <c r="P39" s="185"/>
      <c r="Q39" s="225"/>
      <c r="R39" s="182" t="str">
        <f ca="1">IF(ISERROR($V39),"",OFFSET('Smelter Look-up'!$C$4,$V39-4,0)&amp;"")</f>
        <v>JX Nippon Mining &amp; Metals Co., Ltd.</v>
      </c>
      <c r="S39" s="181" t="str">
        <f t="shared" ca="1" si="5"/>
        <v>JP</v>
      </c>
      <c r="T39" s="181" t="str">
        <f ca="1">IF(B39="","",IF(ISERROR(MATCH($J39,SorP!$B$1:$B$6226,0)),"",INDIRECT("'SorP'!$A$"&amp;MATCH($S39&amp;$J39,SorP!C:C,0))))</f>
        <v/>
      </c>
      <c r="U39" s="201"/>
      <c r="V39" s="226">
        <f>IF(C39="",NA(),IF(OR(C39="Smelter not listed",C39="Smelter not yet identified"),MATCH($B39&amp;$D39,'Smelter Look-up'!$J:$J,0),MATCH($B39&amp;$C39,'Smelter Look-up'!$J:$J,0)))</f>
        <v>137</v>
      </c>
      <c r="X39" s="227">
        <f t="shared" si="6"/>
        <v>0</v>
      </c>
      <c r="AB39" s="228" t="str">
        <f t="shared" si="7"/>
        <v>GoldJX Nippon Mining &amp; Metals Co., Ltd.</v>
      </c>
    </row>
    <row r="40" spans="1:28" s="227" customFormat="1" ht="20.25">
      <c r="A40" s="181" t="s">
        <v>685</v>
      </c>
      <c r="B40" s="182" t="s">
        <v>1098</v>
      </c>
      <c r="C40" s="186" t="s">
        <v>53</v>
      </c>
      <c r="D40" s="230" t="s">
        <v>53</v>
      </c>
      <c r="E40" s="182" t="s">
        <v>1077</v>
      </c>
      <c r="F40" s="182" t="s">
        <v>685</v>
      </c>
      <c r="G40" s="182" t="s">
        <v>13177</v>
      </c>
      <c r="H40" s="183">
        <v>0</v>
      </c>
      <c r="I40" s="184" t="s">
        <v>1584</v>
      </c>
      <c r="J40" s="184" t="s">
        <v>1547</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IF(C40="",NA(),IF(OR(C40="Smelter not listed",C40="Smelter not yet identified"),MATCH($B40&amp;$D40,'Smelter Look-up'!$J:$J,0),MATCH($B40&amp;$C40,'Smelter Look-up'!$J:$J,0)))</f>
        <v>170</v>
      </c>
      <c r="X40" s="227">
        <f t="shared" si="6"/>
        <v>0</v>
      </c>
      <c r="AB40" s="228" t="str">
        <f t="shared" si="7"/>
        <v>GoldMatsuda Sangyo Co., Ltd.</v>
      </c>
    </row>
    <row r="41" spans="1:28" s="227" customFormat="1" ht="20.25">
      <c r="A41" s="181" t="s">
        <v>681</v>
      </c>
      <c r="B41" s="182" t="s">
        <v>1098</v>
      </c>
      <c r="C41" s="186" t="s">
        <v>15832</v>
      </c>
      <c r="D41" s="230" t="s">
        <v>15832</v>
      </c>
      <c r="E41" s="182" t="s">
        <v>1080</v>
      </c>
      <c r="F41" s="182" t="s">
        <v>681</v>
      </c>
      <c r="G41" s="182" t="s">
        <v>13177</v>
      </c>
      <c r="H41" s="183">
        <v>0</v>
      </c>
      <c r="I41" s="184" t="s">
        <v>1579</v>
      </c>
      <c r="J41" s="184" t="s">
        <v>12814</v>
      </c>
      <c r="K41" s="224"/>
      <c r="L41" s="224"/>
      <c r="M41" s="224"/>
      <c r="N41" s="224"/>
      <c r="O41" s="224"/>
      <c r="P41" s="185"/>
      <c r="Q41" s="225"/>
      <c r="R41" s="182" t="str">
        <f ca="1">IF(ISERROR($V41),"",OFFSET('Smelter Look-up'!$C$4,$V41-4,0)&amp;"")</f>
        <v/>
      </c>
      <c r="S41" s="181" t="str">
        <f t="shared" ca="1" si="5"/>
        <v>KR</v>
      </c>
      <c r="T41" s="181" t="str">
        <f ca="1">IF(B41="","",IF(ISERROR(MATCH($J41,SorP!$B$1:$B$6226,0)),"",INDIRECT("'SorP'!$A$"&amp;MATCH($S41&amp;$J41,SorP!C:C,0))))</f>
        <v>KR-31</v>
      </c>
      <c r="U41" s="201"/>
      <c r="V41" s="226" t="e">
        <f>IF(C41="",NA(),IF(OR(C41="Smelter not listed",C41="Smelter not yet identified"),MATCH($B41&amp;$D41,'Smelter Look-up'!$J:$J,0),MATCH($B41&amp;$C41,'Smelter Look-up'!$J:$J,0)))</f>
        <v>#N/A</v>
      </c>
      <c r="X41" s="227">
        <f t="shared" si="6"/>
        <v>0</v>
      </c>
      <c r="AB41" s="228" t="str">
        <f t="shared" si="7"/>
        <v>GoldLS-NIKKO Copper Inc.</v>
      </c>
    </row>
    <row r="42" spans="1:28" s="227" customFormat="1" ht="25.5">
      <c r="A42" s="181" t="s">
        <v>15833</v>
      </c>
      <c r="B42" s="182" t="s">
        <v>1100</v>
      </c>
      <c r="C42" s="186" t="s">
        <v>15834</v>
      </c>
      <c r="D42" s="230" t="s">
        <v>15835</v>
      </c>
      <c r="E42" s="182" t="s">
        <v>1069</v>
      </c>
      <c r="F42" s="182" t="s">
        <v>15833</v>
      </c>
      <c r="G42" s="182" t="s">
        <v>13177</v>
      </c>
      <c r="H42" s="183"/>
      <c r="I42" s="184" t="s">
        <v>15836</v>
      </c>
      <c r="J42" s="184" t="s">
        <v>13535</v>
      </c>
      <c r="K42" s="224"/>
      <c r="L42" s="224"/>
      <c r="M42" s="224"/>
      <c r="N42" s="224"/>
      <c r="O42" s="224"/>
      <c r="P42" s="185"/>
      <c r="Q42" s="225"/>
      <c r="R42" s="182" t="str">
        <f ca="1">IF(ISERROR($V42),"",OFFSET('Smelter Look-up'!$C$4,$V42-4,0)&amp;"")</f>
        <v/>
      </c>
      <c r="S42" s="181" t="str">
        <f t="shared" ca="1" si="5"/>
        <v>CN</v>
      </c>
      <c r="T42" s="181" t="str">
        <f ca="1">IF(B42="","",IF(ISERROR(MATCH($J42,SorP!$B$1:$B$6226,0)),"",INDIRECT("'SorP'!$A$"&amp;MATCH($S42&amp;$J42,SorP!C:C,0))))</f>
        <v>CN-HN</v>
      </c>
      <c r="U42" s="201"/>
      <c r="V42" s="226" t="e">
        <f>IF(C42="",NA(),IF(OR(C42="Smelter not listed",C42="Smelter not yet identified"),MATCH($B42&amp;$D42,'Smelter Look-up'!$J:$J,0),MATCH($B42&amp;$C42,'Smelter Look-up'!$J:$J,0)))</f>
        <v>#N/A</v>
      </c>
      <c r="X42" s="227">
        <f t="shared" si="6"/>
        <v>0</v>
      </c>
      <c r="AB42" s="228" t="str">
        <f t="shared" si="7"/>
        <v>TantalumChangsha Southern</v>
      </c>
    </row>
    <row r="43" spans="1:28" s="227" customFormat="1" ht="25.5">
      <c r="A43" s="181" t="s">
        <v>742</v>
      </c>
      <c r="B43" s="182" t="s">
        <v>1100</v>
      </c>
      <c r="C43" s="186" t="s">
        <v>1697</v>
      </c>
      <c r="D43" s="230" t="s">
        <v>1697</v>
      </c>
      <c r="E43" s="182" t="s">
        <v>2384</v>
      </c>
      <c r="F43" s="182" t="s">
        <v>742</v>
      </c>
      <c r="G43" s="182" t="s">
        <v>13177</v>
      </c>
      <c r="H43" s="183"/>
      <c r="I43" s="184" t="s">
        <v>1698</v>
      </c>
      <c r="J43" s="184" t="s">
        <v>1699</v>
      </c>
      <c r="K43" s="224"/>
      <c r="L43" s="224"/>
      <c r="M43" s="224"/>
      <c r="N43" s="224"/>
      <c r="O43" s="224"/>
      <c r="P43" s="185"/>
      <c r="Q43" s="225"/>
      <c r="R43" s="182" t="str">
        <f ca="1">IF(ISERROR($V43),"",OFFSET('Smelter Look-up'!$C$4,$V43-4,0)&amp;"")</f>
        <v>Telex Metals</v>
      </c>
      <c r="S43" s="181" t="str">
        <f t="shared" ca="1" si="5"/>
        <v>US</v>
      </c>
      <c r="T43" s="181" t="str">
        <f ca="1">IF(B43="","",IF(ISERROR(MATCH($J43,SorP!$B$1:$B$6226,0)),"",INDIRECT("'SorP'!$A$"&amp;MATCH($S43&amp;$J43,SorP!C:C,0))))</f>
        <v>US-PA</v>
      </c>
      <c r="U43" s="201"/>
      <c r="V43" s="226">
        <f>IF(C43="",NA(),IF(OR(C43="Smelter not listed",C43="Smelter not yet identified"),MATCH($B43&amp;$D43,'Smelter Look-up'!$J:$J,0),MATCH($B43&amp;$C43,'Smelter Look-up'!$J:$J,0)))</f>
        <v>388</v>
      </c>
      <c r="X43" s="227">
        <f t="shared" si="6"/>
        <v>0</v>
      </c>
      <c r="AB43" s="228" t="str">
        <f t="shared" si="7"/>
        <v>TantalumTelex Metals</v>
      </c>
    </row>
    <row r="44" spans="1:28" s="227" customFormat="1" ht="20.25">
      <c r="A44" s="181" t="s">
        <v>1386</v>
      </c>
      <c r="B44" s="182" t="s">
        <v>1100</v>
      </c>
      <c r="C44" s="186" t="s">
        <v>14948</v>
      </c>
      <c r="D44" s="230" t="s">
        <v>14948</v>
      </c>
      <c r="E44" s="182" t="s">
        <v>1070</v>
      </c>
      <c r="F44" s="182" t="s">
        <v>1386</v>
      </c>
      <c r="G44" s="182" t="s">
        <v>13177</v>
      </c>
      <c r="H44" s="183"/>
      <c r="I44" s="184" t="s">
        <v>1710</v>
      </c>
      <c r="J44" s="184" t="s">
        <v>1511</v>
      </c>
      <c r="K44" s="224"/>
      <c r="L44" s="224"/>
      <c r="M44" s="224"/>
      <c r="N44" s="224"/>
      <c r="O44" s="224"/>
      <c r="P44" s="185"/>
      <c r="Q44" s="225"/>
      <c r="R44" s="182" t="str">
        <f ca="1">IF(ISERROR($V44),"",OFFSET('Smelter Look-up'!$C$4,$V44-4,0)&amp;"")</f>
        <v>TANIOBIS Smelting GmbH &amp; Co. KG</v>
      </c>
      <c r="S44" s="181" t="str">
        <f t="shared" ca="1" si="5"/>
        <v>DE</v>
      </c>
      <c r="T44" s="181" t="str">
        <f ca="1">IF(B44="","",IF(ISERROR(MATCH($J44,SorP!$B$1:$B$6226,0)),"",INDIRECT("'SorP'!$A$"&amp;MATCH($S44&amp;$J44,SorP!C:C,0))))</f>
        <v>DE-BW</v>
      </c>
      <c r="U44" s="201"/>
      <c r="V44" s="226">
        <f>IF(C44="",NA(),IF(OR(C44="Smelter not listed",C44="Smelter not yet identified"),MATCH($B44&amp;$D44,'Smelter Look-up'!$J:$J,0),MATCH($B44&amp;$C44,'Smelter Look-up'!$J:$J,0)))</f>
        <v>387</v>
      </c>
      <c r="X44" s="227">
        <f t="shared" si="6"/>
        <v>0</v>
      </c>
      <c r="AB44" s="228" t="str">
        <f t="shared" si="7"/>
        <v>TantalumTANIOBIS Smelting GmbH &amp; Co. KG</v>
      </c>
    </row>
    <row r="45" spans="1:28" s="227" customFormat="1" ht="63.75">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51">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89.2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63.75">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38.25">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76.5">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82CEFF-B1F2-4A70-8A0D-ED05A52F32F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 sqref="B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Vincent Associates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Steven Inman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sinman@uniblitz.com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 385-5930x122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Viglione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dviglione@uniblitz.com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www.uniblitz.com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2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3"/>
      <c r="C1" s="293"/>
      <c r="D1" s="293"/>
      <c r="E1" s="293"/>
      <c r="F1" s="293"/>
      <c r="G1" s="293"/>
    </row>
    <row r="2" spans="1:11">
      <c r="A2" s="294"/>
      <c r="B2" s="294"/>
      <c r="C2" s="294"/>
      <c r="D2" s="294"/>
      <c r="E2" s="294"/>
      <c r="F2" s="294"/>
      <c r="G2" s="294"/>
      <c r="H2" s="294"/>
      <c r="I2" s="294"/>
    </row>
    <row r="3" spans="1:11">
      <c r="A3" s="294"/>
      <c r="B3" s="294"/>
      <c r="C3" s="294"/>
      <c r="D3" s="294"/>
      <c r="E3" s="294"/>
      <c r="F3" s="294"/>
      <c r="G3" s="294"/>
      <c r="H3" s="294"/>
      <c r="I3" s="2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Inman</cp:lastModifiedBy>
  <cp:lastPrinted>2026-03-02T23:19:57Z</cp:lastPrinted>
  <dcterms:created xsi:type="dcterms:W3CDTF">2010-06-21T21:00:23Z</dcterms:created>
  <dcterms:modified xsi:type="dcterms:W3CDTF">2026-03-03T15:09:29Z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